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360" windowHeight="834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44525"/>
</workbook>
</file>

<file path=xl/calcChain.xml><?xml version="1.0" encoding="utf-8"?>
<calcChain xmlns="http://schemas.openxmlformats.org/spreadsheetml/2006/main">
  <c r="E37" i="4" l="1"/>
  <c r="H37" i="4" s="1"/>
  <c r="E36" i="4"/>
  <c r="H36" i="4" s="1"/>
  <c r="E35" i="4"/>
  <c r="H35" i="4" s="1"/>
  <c r="E34" i="4"/>
  <c r="H34" i="4" s="1"/>
  <c r="E33" i="4"/>
  <c r="H33" i="4" s="1"/>
  <c r="E32" i="4"/>
  <c r="H32" i="4" s="1"/>
  <c r="E31" i="4"/>
  <c r="H31" i="4" s="1"/>
  <c r="E30" i="4"/>
  <c r="H30" i="4" s="1"/>
  <c r="E29" i="4"/>
  <c r="H29" i="4" s="1"/>
  <c r="E28" i="4"/>
  <c r="H28" i="4" s="1"/>
  <c r="E27" i="4"/>
  <c r="H27" i="4" s="1"/>
  <c r="E26" i="4"/>
  <c r="H26" i="4" s="1"/>
  <c r="E25" i="4"/>
  <c r="H25" i="4" s="1"/>
  <c r="E24" i="4"/>
  <c r="H24" i="4" s="1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H76" i="4" l="1"/>
  <c r="G76" i="4"/>
  <c r="F76" i="4"/>
  <c r="E76" i="4"/>
  <c r="D76" i="4"/>
  <c r="H74" i="4"/>
  <c r="H72" i="4"/>
  <c r="H70" i="4"/>
  <c r="H68" i="4"/>
  <c r="H66" i="4"/>
  <c r="H64" i="4"/>
  <c r="H62" i="4"/>
  <c r="E74" i="4"/>
  <c r="E72" i="4"/>
  <c r="E70" i="4"/>
  <c r="E68" i="4"/>
  <c r="E66" i="4"/>
  <c r="E64" i="4"/>
  <c r="E62" i="4"/>
  <c r="C76" i="4"/>
  <c r="H54" i="4"/>
  <c r="G54" i="4"/>
  <c r="F54" i="4"/>
  <c r="H52" i="4"/>
  <c r="H51" i="4"/>
  <c r="H50" i="4"/>
  <c r="H49" i="4"/>
  <c r="E54" i="4"/>
  <c r="E52" i="4"/>
  <c r="E51" i="4"/>
  <c r="E50" i="4"/>
  <c r="E49" i="4"/>
  <c r="D54" i="4"/>
  <c r="C54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40" i="4"/>
  <c r="F40" i="4"/>
  <c r="D40" i="4"/>
  <c r="C40" i="4"/>
  <c r="H40" i="4" l="1"/>
  <c r="E40" i="4"/>
  <c r="H40" i="5" l="1"/>
  <c r="H39" i="5"/>
  <c r="H38" i="5"/>
  <c r="H37" i="5"/>
  <c r="H36" i="5" s="1"/>
  <c r="H34" i="5"/>
  <c r="H33" i="5"/>
  <c r="H32" i="5"/>
  <c r="H31" i="5"/>
  <c r="H30" i="5"/>
  <c r="H29" i="5"/>
  <c r="H28" i="5"/>
  <c r="H27" i="5"/>
  <c r="H23" i="5"/>
  <c r="H22" i="5"/>
  <c r="H20" i="5"/>
  <c r="H19" i="5"/>
  <c r="H13" i="5"/>
  <c r="H12" i="5"/>
  <c r="H10" i="5"/>
  <c r="H9" i="5"/>
  <c r="H8" i="5"/>
  <c r="E40" i="5"/>
  <c r="E39" i="5"/>
  <c r="E38" i="5"/>
  <c r="E36" i="5" s="1"/>
  <c r="E37" i="5"/>
  <c r="E34" i="5"/>
  <c r="E33" i="5"/>
  <c r="E32" i="5"/>
  <c r="E31" i="5"/>
  <c r="E30" i="5"/>
  <c r="E29" i="5"/>
  <c r="E28" i="5"/>
  <c r="E27" i="5"/>
  <c r="E26" i="5"/>
  <c r="H26" i="5" s="1"/>
  <c r="E23" i="5"/>
  <c r="E22" i="5"/>
  <c r="E21" i="5"/>
  <c r="H21" i="5" s="1"/>
  <c r="E20" i="5"/>
  <c r="E19" i="5"/>
  <c r="E18" i="5"/>
  <c r="H18" i="5" s="1"/>
  <c r="E17" i="5"/>
  <c r="H17" i="5" s="1"/>
  <c r="E14" i="5"/>
  <c r="H14" i="5" s="1"/>
  <c r="E13" i="5"/>
  <c r="E12" i="5"/>
  <c r="E11" i="5"/>
  <c r="H11" i="5" s="1"/>
  <c r="E10" i="5"/>
  <c r="E9" i="5"/>
  <c r="E8" i="5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H12" i="8"/>
  <c r="H8" i="8"/>
  <c r="G16" i="8"/>
  <c r="F16" i="8"/>
  <c r="E14" i="8"/>
  <c r="H14" i="8" s="1"/>
  <c r="E12" i="8"/>
  <c r="E10" i="8"/>
  <c r="H10" i="8" s="1"/>
  <c r="E8" i="8"/>
  <c r="E6" i="8"/>
  <c r="D16" i="8"/>
  <c r="C16" i="8"/>
  <c r="E6" i="6"/>
  <c r="H6" i="6" s="1"/>
  <c r="E7" i="6"/>
  <c r="H7" i="6" s="1"/>
  <c r="E8" i="6"/>
  <c r="H8" i="6" s="1"/>
  <c r="E9" i="6"/>
  <c r="E10" i="6"/>
  <c r="H10" i="6" s="1"/>
  <c r="E11" i="6"/>
  <c r="E12" i="6"/>
  <c r="H76" i="6"/>
  <c r="H75" i="6"/>
  <c r="H74" i="6"/>
  <c r="H73" i="6"/>
  <c r="H72" i="6"/>
  <c r="H70" i="6"/>
  <c r="H67" i="6"/>
  <c r="H66" i="6"/>
  <c r="H63" i="6"/>
  <c r="H62" i="6"/>
  <c r="H61" i="6"/>
  <c r="H60" i="6"/>
  <c r="H59" i="6"/>
  <c r="H58" i="6"/>
  <c r="H56" i="6"/>
  <c r="H55" i="6"/>
  <c r="H51" i="6"/>
  <c r="H50" i="6"/>
  <c r="H49" i="6"/>
  <c r="H48" i="6"/>
  <c r="H47" i="6"/>
  <c r="H46" i="6"/>
  <c r="H45" i="6"/>
  <c r="H42" i="6"/>
  <c r="H41" i="6"/>
  <c r="H40" i="6"/>
  <c r="H39" i="6"/>
  <c r="H36" i="6"/>
  <c r="H35" i="6"/>
  <c r="H30" i="6"/>
  <c r="H29" i="6"/>
  <c r="H27" i="6"/>
  <c r="H26" i="6"/>
  <c r="H25" i="6"/>
  <c r="H21" i="6"/>
  <c r="H17" i="6"/>
  <c r="H16" i="6"/>
  <c r="H15" i="6"/>
  <c r="H12" i="6"/>
  <c r="H11" i="6"/>
  <c r="H9" i="6"/>
  <c r="E76" i="6"/>
  <c r="E75" i="6"/>
  <c r="E74" i="6"/>
  <c r="E73" i="6"/>
  <c r="E72" i="6"/>
  <c r="E71" i="6"/>
  <c r="H71" i="6" s="1"/>
  <c r="E70" i="6"/>
  <c r="E68" i="6"/>
  <c r="H68" i="6" s="1"/>
  <c r="E67" i="6"/>
  <c r="E66" i="6"/>
  <c r="E64" i="6"/>
  <c r="H64" i="6" s="1"/>
  <c r="E63" i="6"/>
  <c r="E62" i="6"/>
  <c r="E61" i="6"/>
  <c r="E60" i="6"/>
  <c r="E59" i="6"/>
  <c r="E58" i="6"/>
  <c r="E56" i="6"/>
  <c r="E55" i="6"/>
  <c r="E54" i="6"/>
  <c r="H54" i="6" s="1"/>
  <c r="E52" i="6"/>
  <c r="H52" i="6" s="1"/>
  <c r="E51" i="6"/>
  <c r="E50" i="6"/>
  <c r="E49" i="6"/>
  <c r="E48" i="6"/>
  <c r="E47" i="6"/>
  <c r="E46" i="6"/>
  <c r="E45" i="6"/>
  <c r="E44" i="6"/>
  <c r="H44" i="6" s="1"/>
  <c r="E43" i="6"/>
  <c r="E42" i="6"/>
  <c r="E41" i="6"/>
  <c r="E40" i="6"/>
  <c r="E39" i="6"/>
  <c r="E38" i="6"/>
  <c r="H38" i="6" s="1"/>
  <c r="E37" i="6"/>
  <c r="H37" i="6" s="1"/>
  <c r="E36" i="6"/>
  <c r="E35" i="6"/>
  <c r="E34" i="6"/>
  <c r="H34" i="6" s="1"/>
  <c r="E32" i="6"/>
  <c r="H32" i="6" s="1"/>
  <c r="E31" i="6"/>
  <c r="H31" i="6" s="1"/>
  <c r="E30" i="6"/>
  <c r="E29" i="6"/>
  <c r="E28" i="6"/>
  <c r="H28" i="6" s="1"/>
  <c r="E27" i="6"/>
  <c r="E26" i="6"/>
  <c r="E25" i="6"/>
  <c r="E24" i="6"/>
  <c r="H24" i="6" s="1"/>
  <c r="E22" i="6"/>
  <c r="H22" i="6" s="1"/>
  <c r="E21" i="6"/>
  <c r="E20" i="6"/>
  <c r="H20" i="6" s="1"/>
  <c r="E19" i="6"/>
  <c r="H19" i="6" s="1"/>
  <c r="E18" i="6"/>
  <c r="H18" i="6" s="1"/>
  <c r="E17" i="6"/>
  <c r="E16" i="6"/>
  <c r="E15" i="6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E57" i="6" s="1"/>
  <c r="D53" i="6"/>
  <c r="D43" i="6"/>
  <c r="D33" i="6"/>
  <c r="D23" i="6"/>
  <c r="D13" i="6"/>
  <c r="D5" i="6"/>
  <c r="C69" i="6"/>
  <c r="C65" i="6"/>
  <c r="E65" i="6" s="1"/>
  <c r="C57" i="6"/>
  <c r="C53" i="6"/>
  <c r="E53" i="6" s="1"/>
  <c r="C43" i="6"/>
  <c r="C33" i="6"/>
  <c r="C23" i="6"/>
  <c r="C13" i="6"/>
  <c r="C5" i="6"/>
  <c r="H25" i="5" l="1"/>
  <c r="C42" i="5"/>
  <c r="H16" i="5"/>
  <c r="G42" i="5"/>
  <c r="F42" i="5"/>
  <c r="E6" i="5"/>
  <c r="D42" i="5"/>
  <c r="H6" i="5"/>
  <c r="E16" i="8"/>
  <c r="H6" i="8"/>
  <c r="H16" i="8" s="1"/>
  <c r="E69" i="6"/>
  <c r="H69" i="6" s="1"/>
  <c r="H65" i="6"/>
  <c r="H57" i="6"/>
  <c r="H53" i="6"/>
  <c r="H43" i="6"/>
  <c r="E33" i="6"/>
  <c r="H33" i="6" s="1"/>
  <c r="E23" i="6"/>
  <c r="H23" i="6" s="1"/>
  <c r="F77" i="6"/>
  <c r="E13" i="6"/>
  <c r="H13" i="6" s="1"/>
  <c r="D77" i="6"/>
  <c r="C77" i="6"/>
  <c r="G77" i="6"/>
  <c r="E5" i="6"/>
  <c r="H5" i="6"/>
  <c r="E25" i="5"/>
  <c r="E16" i="5"/>
  <c r="H42" i="5" l="1"/>
  <c r="E42" i="5"/>
  <c r="E77" i="6"/>
  <c r="H77" i="6"/>
</calcChain>
</file>

<file path=xl/sharedStrings.xml><?xml version="1.0" encoding="utf-8"?>
<sst xmlns="http://schemas.openxmlformats.org/spreadsheetml/2006/main" count="228" uniqueCount="166">
  <si>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</si>
  <si>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</si>
  <si>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</si>
  <si>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</si>
  <si>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</si>
  <si>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</si>
  <si>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</si>
  <si>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</si>
  <si>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</si>
  <si>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</si>
  <si>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</si>
  <si>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</si>
  <si>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</si>
  <si>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</si>
  <si>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</si>
  <si>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</si>
  <si>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</si>
  <si>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</si>
  <si>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</si>
  <si>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</si>
  <si>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</si>
  <si>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</si>
  <si>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</si>
  <si>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</si>
  <si>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</si>
  <si>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</si>
  <si>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</si>
  <si>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</si>
  <si>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</si>
  <si>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</si>
  <si>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</si>
  <si>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</si>
  <si>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</si>
  <si>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</si>
  <si>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</si>
  <si>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</si>
  <si>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</si>
  <si>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</si>
  <si>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</si>
  <si>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</si>
  <si>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</si>
  <si>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</si>
  <si>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</si>
  <si>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</si>
  <si>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</si>
  <si>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</si>
  <si>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</si>
  <si>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</si>
  <si>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</si>
  <si>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</si>
  <si>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</si>
  <si>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</si>
  <si>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</si>
  <si>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</si>
  <si>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</si>
  <si>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</si>
  <si>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</si>
  <si>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</si>
  <si>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</si>
  <si>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</si>
  <si>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</si>
  <si>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</si>
  <si>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</si>
  <si>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</si>
  <si>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</si>
  <si>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</si>
  <si>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</si>
  <si>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</si>
  <si>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</si>
  <si>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</si>
  <si>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</si>
  <si>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</si>
  <si>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</si>
  <si>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</si>
  <si>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</si>
  <si>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</si>
  <si>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</si>
  <si>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</si>
  <si>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</si>
  <si>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</si>
  <si>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</si>
  <si>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</si>
  <si>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</si>
  <si>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</si>
  <si>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</si>
  <si>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</si>
  <si>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</si>
  <si>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</si>
  <si>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</si>
  <si>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</si>
  <si>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</si>
  <si>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</si>
  <si>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</si>
  <si>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</si>
  <si>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</si>
  <si>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</si>
  <si>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</si>
  <si>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</si>
  <si>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</si>
  <si>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</si>
  <si>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</si>
  <si>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</si>
  <si>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</si>
  <si>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</si>
  <si>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</si>
  <si>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</si>
  <si>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</si>
  <si>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</si>
  <si>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</si>
  <si>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</si>
  <si>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</si>
  <si>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</si>
  <si>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</si>
  <si>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</si>
  <si>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</si>
  <si>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</si>
  <si>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</si>
  <si>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</si>
  <si>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</si>
  <si>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</si>
  <si>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</si>
  <si>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</si>
  <si>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</si>
  <si>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</si>
  <si>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</si>
  <si>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</si>
  <si>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</si>
  <si>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</si>
  <si>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MUNICIPIO DE MANUEL DOBLADO, GTO.
ESTADO ANALÍTICO DEL EJERCICIO DEL PRESUPUESTO DE EGRESOS
CLASIFICACIÓN POR OBJETO DEL GASTO (CAPÍTULO Y CONCEPTO)
DEL 1 ENERO AL 30 DE JUNIO DEL 2021</t>
  </si>
  <si>
    <t>MUNICIPIO DE MANUEL DOBLADO, GTO.
ESTADO ANALÍTICO DEL EJERCICIO DEL PRESUPUESTO DE EGRESOS
CLASIFICACION ECÓNOMICA (POR TIPO DE GASTO)
DEL 1 ENERO AL 30 DE JUNIO DEL 2021</t>
  </si>
  <si>
    <t>AYUNTAMIENTO</t>
  </si>
  <si>
    <t>PRESIDENCIA</t>
  </si>
  <si>
    <t>SECRETARIA DEL AYUNTAMIENTO</t>
  </si>
  <si>
    <t>TESORERIA MUNICIPAL</t>
  </si>
  <si>
    <t>OFICIALIA MAYOR</t>
  </si>
  <si>
    <t>IMPUESTOS INMOBILIARIOS Y CATASTRO</t>
  </si>
  <si>
    <t>DESARROLLO SOCIAL</t>
  </si>
  <si>
    <t>FISCALIZACION Y REGLAMENTOS</t>
  </si>
  <si>
    <t>CONTRALORIA MUNICIPAL</t>
  </si>
  <si>
    <t>DESARROLLO RURAL</t>
  </si>
  <si>
    <t>DESARROLLO ECONOMICO Y TURISTICO</t>
  </si>
  <si>
    <t>INFORMATICA Y ACCESO A LA INFORMACION</t>
  </si>
  <si>
    <t>COMUNICACION SOCIAL</t>
  </si>
  <si>
    <t>SEGURIDAD PUBLICA Y VIALIDAD</t>
  </si>
  <si>
    <t>UNIDAD DE PROTECCION CIVIL</t>
  </si>
  <si>
    <t>OBRAS PUBLICAS</t>
  </si>
  <si>
    <t>DESARROLLO URBANO Y ORDENAMIENTO TERRITO</t>
  </si>
  <si>
    <t>EDUCACION</t>
  </si>
  <si>
    <t>SERVICIOS PUBLICOS</t>
  </si>
  <si>
    <t>LIMPIA</t>
  </si>
  <si>
    <t>PARQUES Y JARDINES</t>
  </si>
  <si>
    <t>MERCADOS</t>
  </si>
  <si>
    <t>RASTRO</t>
  </si>
  <si>
    <t>PANTEONES</t>
  </si>
  <si>
    <t>ALUMBRADO PUBLICO</t>
  </si>
  <si>
    <t>ECOLOGIA</t>
  </si>
  <si>
    <t>COMUDAJ</t>
  </si>
  <si>
    <t>CASA DE LA CULTURA</t>
  </si>
  <si>
    <t>BRINDAR APOYO A LA MUJER DOBLADENCE</t>
  </si>
  <si>
    <t>PLANEAR EL DESARROLLO INTEGRAL DEL MUNIC</t>
  </si>
  <si>
    <t>JUZGADO MUNICIPAL</t>
  </si>
  <si>
    <t>MUNICIPIO DE MANUEL DOBLADO, GTO.
ESTADO ANALÍTICO DEL EJERCICIO DEL PRESUPUESTO DE EGRESOS
CLASIFICACIÓN ADMINISTRATIVA
DEL 1 ENERO AL 30 DE JUNIO DEL 2021</t>
  </si>
  <si>
    <t>Gobierno (Federal/Estatal/Municipal) de MUNICIPIO DE MANUEL DOBLADO, GTO.
Estado Analítico del Ejercicio del Presupuesto de Egresos
Clasificación Administrativa
DEL 1 ENERO AL 30 DE JUNIO DEL 2021</t>
  </si>
  <si>
    <t>Sector Paraestatal del Gobierno (Federal/Estatal/Municipal) de MUNICIPIO DE MANUEL DOBLADO, GTO.
Estado Analítico del Ejercicio del Presupuesto de Egresos
Clasificación Administrativa
DEL 1 ENERO AL 30 DE JUNIO DEL 2021</t>
  </si>
  <si>
    <t>MUNICIPIO DE MANUEL DOBLADO, GTO.
ESTADO ANALÍTICO DEL EJERCICIO DEL PRESUPUESTO DE EGRESOS
CLASIFICACIÓN FUNCIONAL (FINALIDAD Y FUNCIÓN)
DEL 1 ENERO AL 30 DE JUNIO DEL 2021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</si>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</sst>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2">
    <xf numFmtId="0" fontId="0" fillId="0" borderId="0"/>
    <xf numFmtId="16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68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4" fillId="0" borderId="1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5" xfId="0" applyFont="1" applyFill="1" applyBorder="1" applyProtection="1">
      <protection locked="0"/>
    </xf>
    <xf numFmtId="4" fontId="8" fillId="2" borderId="8" xfId="9" applyNumberFormat="1" applyFont="1" applyFill="1" applyBorder="1" applyAlignment="1">
      <alignment horizontal="center" vertical="center" wrapText="1"/>
    </xf>
    <xf numFmtId="0" fontId="8" fillId="2" borderId="8" xfId="9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left"/>
    </xf>
    <xf numFmtId="0" fontId="8" fillId="0" borderId="6" xfId="0" applyFont="1" applyFill="1" applyBorder="1" applyAlignment="1" applyProtection="1">
      <alignment horizontal="left"/>
      <protection locked="0"/>
    </xf>
    <xf numFmtId="4" fontId="4" fillId="0" borderId="13" xfId="0" applyNumberFormat="1" applyFont="1" applyFill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4" fontId="8" fillId="0" borderId="14" xfId="0" applyNumberFormat="1" applyFont="1" applyFill="1" applyBorder="1" applyProtection="1">
      <protection locked="0"/>
    </xf>
    <xf numFmtId="0" fontId="4" fillId="0" borderId="0" xfId="0" applyFont="1" applyBorder="1" applyProtection="1"/>
    <xf numFmtId="0" fontId="4" fillId="0" borderId="6" xfId="0" applyFont="1" applyBorder="1" applyProtection="1"/>
    <xf numFmtId="0" fontId="8" fillId="0" borderId="5" xfId="0" applyFont="1" applyFill="1" applyBorder="1" applyProtection="1">
      <protection locked="0"/>
    </xf>
    <xf numFmtId="0" fontId="4" fillId="0" borderId="13" xfId="0" applyFont="1" applyBorder="1" applyProtection="1">
      <protection locked="0"/>
    </xf>
    <xf numFmtId="0" fontId="4" fillId="0" borderId="4" xfId="0" applyFont="1" applyFill="1" applyBorder="1" applyProtection="1">
      <protection locked="0"/>
    </xf>
    <xf numFmtId="4" fontId="8" fillId="0" borderId="8" xfId="0" applyNumberFormat="1" applyFont="1" applyFill="1" applyBorder="1" applyProtection="1">
      <protection locked="0"/>
    </xf>
    <xf numFmtId="0" fontId="4" fillId="0" borderId="3" xfId="9" applyFont="1" applyFill="1" applyBorder="1" applyAlignment="1">
      <alignment horizontal="center" vertical="center"/>
    </xf>
    <xf numFmtId="0" fontId="4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8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4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wrapText="1"/>
    </xf>
    <xf numFmtId="0" fontId="8" fillId="0" borderId="9" xfId="0" applyFont="1" applyFill="1" applyBorder="1" applyProtection="1">
      <protection locked="0"/>
    </xf>
    <xf numFmtId="0" fontId="8" fillId="0" borderId="10" xfId="0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horizontal="left"/>
    </xf>
    <xf numFmtId="0" fontId="9" fillId="0" borderId="1" xfId="0" applyFont="1" applyBorder="1" applyAlignment="1">
      <alignment horizontal="center" vertical="center" wrapText="1"/>
    </xf>
    <xf numFmtId="4" fontId="4" fillId="0" borderId="15" xfId="0" applyNumberFormat="1" applyFont="1" applyBorder="1" applyProtection="1">
      <protection locked="0"/>
    </xf>
    <xf numFmtId="4" fontId="4" fillId="0" borderId="14" xfId="0" applyNumberFormat="1" applyFont="1" applyBorder="1" applyProtection="1">
      <protection locked="0"/>
    </xf>
    <xf numFmtId="0" fontId="10" fillId="3" borderId="0" xfId="0" applyFont="1" applyFill="1" applyBorder="1" applyAlignment="1">
      <alignment vertical="top"/>
    </xf>
    <xf numFmtId="0" fontId="10" fillId="3" borderId="0" xfId="0" applyFont="1" applyFill="1" applyBorder="1" applyAlignment="1">
      <alignment vertical="top"/>
    </xf>
    <xf numFmtId="0" fontId="10" fillId="3" borderId="0" xfId="0" applyFont="1" applyFill="1" applyBorder="1" applyAlignment="1">
      <alignment vertical="top"/>
    </xf>
    <xf numFmtId="0" fontId="10" fillId="3" borderId="0" xfId="0" applyFont="1" applyFill="1" applyBorder="1" applyAlignment="1">
      <alignment vertical="top"/>
    </xf>
    <xf numFmtId="0" fontId="10" fillId="3" borderId="0" xfId="0" applyFont="1" applyFill="1" applyBorder="1" applyAlignment="1">
      <alignment vertical="top"/>
    </xf>
    <xf numFmtId="0" fontId="8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0" xfId="9" applyFont="1" applyFill="1" applyBorder="1" applyAlignment="1" applyProtection="1">
      <alignment horizontal="center" vertical="center" wrapText="1"/>
      <protection locked="0"/>
    </xf>
    <xf numFmtId="0" fontId="8" fillId="2" borderId="11" xfId="9" applyFont="1" applyFill="1" applyBorder="1" applyAlignment="1" applyProtection="1">
      <alignment horizontal="center" vertical="center" wrapText="1"/>
      <protection locked="0"/>
    </xf>
    <xf numFmtId="4" fontId="8" fillId="2" borderId="13" xfId="9" applyNumberFormat="1" applyFont="1" applyFill="1" applyBorder="1" applyAlignment="1">
      <alignment horizontal="center" vertical="center" wrapText="1"/>
    </xf>
    <xf numFmtId="4" fontId="8" fillId="2" borderId="14" xfId="9" applyNumberFormat="1" applyFont="1" applyFill="1" applyBorder="1" applyAlignment="1">
      <alignment horizontal="center" vertical="center" wrapText="1"/>
    </xf>
    <xf numFmtId="0" fontId="8" fillId="2" borderId="2" xfId="9" applyFont="1" applyFill="1" applyBorder="1" applyAlignment="1">
      <alignment horizontal="center" vertical="center"/>
    </xf>
    <xf numFmtId="0" fontId="8" fillId="2" borderId="3" xfId="9" applyFont="1" applyFill="1" applyBorder="1" applyAlignment="1">
      <alignment horizontal="center" vertical="center"/>
    </xf>
    <xf numFmtId="0" fontId="8" fillId="2" borderId="1" xfId="9" applyFont="1" applyFill="1" applyBorder="1" applyAlignment="1">
      <alignment horizontal="center" vertical="center"/>
    </xf>
    <xf numFmtId="0" fontId="8" fillId="2" borderId="4" xfId="9" applyFont="1" applyFill="1" applyBorder="1" applyAlignment="1">
      <alignment horizontal="center" vertical="center"/>
    </xf>
    <xf numFmtId="0" fontId="8" fillId="2" borderId="5" xfId="9" applyFont="1" applyFill="1" applyBorder="1" applyAlignment="1">
      <alignment horizontal="center" vertical="center"/>
    </xf>
    <xf numFmtId="0" fontId="8" fillId="2" borderId="7" xfId="9" applyFont="1" applyFill="1" applyBorder="1" applyAlignment="1">
      <alignment horizontal="center" vertical="center"/>
    </xf>
  </cellXfs>
  <cellStyles count="32">
    <cellStyle name="=C:\WINNT\SYSTEM32\COMMAND.COM" xfId="16"/>
    <cellStyle name="Euro" xfId="1"/>
    <cellStyle name="Millares 2" xfId="2"/>
    <cellStyle name="Millares 2 2" xfId="3"/>
    <cellStyle name="Millares 2 2 2" xfId="18"/>
    <cellStyle name="Millares 2 3" xfId="4"/>
    <cellStyle name="Millares 2 3 2" xfId="19"/>
    <cellStyle name="Millares 2 4" xfId="17"/>
    <cellStyle name="Millares 2 5" xfId="26"/>
    <cellStyle name="Millares 3" xfId="5"/>
    <cellStyle name="Millares 3 2" xfId="20"/>
    <cellStyle name="Millares 3 3" xfId="27"/>
    <cellStyle name="Moneda 2" xfId="6"/>
    <cellStyle name="Moneda 2 2" xfId="21"/>
    <cellStyle name="Normal" xfId="0" builtinId="0"/>
    <cellStyle name="Normal 2" xfId="7"/>
    <cellStyle name="Normal 2 2" xfId="8"/>
    <cellStyle name="Normal 2 3" xfId="22"/>
    <cellStyle name="Normal 2 4" xfId="28"/>
    <cellStyle name="Normal 3" xfId="9"/>
    <cellStyle name="Normal 3 2" xfId="23"/>
    <cellStyle name="Normal 3 3" xfId="2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5"/>
    <cellStyle name="Normal 6 2 3" xfId="31"/>
    <cellStyle name="Normal 6 3" xfId="24"/>
    <cellStyle name="Normal 6 4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showGridLines="0" topLeftCell="A52" workbookViewId="0">
      <selection activeCell="A78" sqref="A1:H78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7" t="s">
        <v>128</v>
      </c>
      <c r="B1" s="58"/>
      <c r="C1" s="58"/>
      <c r="D1" s="58"/>
      <c r="E1" s="58"/>
      <c r="F1" s="58"/>
      <c r="G1" s="58"/>
      <c r="H1" s="59"/>
    </row>
    <row r="2" spans="1:8" x14ac:dyDescent="0.2">
      <c r="A2" s="62" t="s">
        <v>54</v>
      </c>
      <c r="B2" s="63"/>
      <c r="C2" s="57" t="s">
        <v>60</v>
      </c>
      <c r="D2" s="58"/>
      <c r="E2" s="58"/>
      <c r="F2" s="58"/>
      <c r="G2" s="59"/>
      <c r="H2" s="60" t="s">
        <v>59</v>
      </c>
    </row>
    <row r="3" spans="1:8" ht="24.95" customHeight="1" x14ac:dyDescent="0.2">
      <c r="A3" s="64"/>
      <c r="B3" s="65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1"/>
    </row>
    <row r="4" spans="1:8" x14ac:dyDescent="0.2">
      <c r="A4" s="66"/>
      <c r="B4" s="67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8" t="s">
        <v>61</v>
      </c>
      <c r="B5" s="7"/>
      <c r="C5" s="14">
        <f>SUM(C6:C12)</f>
        <v>62782222.419999994</v>
      </c>
      <c r="D5" s="14">
        <f>SUM(D6:D12)</f>
        <v>4215066.5500000007</v>
      </c>
      <c r="E5" s="14">
        <f>C5+D5</f>
        <v>66997288.969999999</v>
      </c>
      <c r="F5" s="14">
        <f>SUM(F6:F12)</f>
        <v>27625211.900000002</v>
      </c>
      <c r="G5" s="14">
        <f>SUM(G6:G12)</f>
        <v>27613211.900000002</v>
      </c>
      <c r="H5" s="14">
        <f>E5-F5</f>
        <v>39372077.069999993</v>
      </c>
    </row>
    <row r="6" spans="1:8" x14ac:dyDescent="0.2">
      <c r="A6" s="49">
        <v>1100</v>
      </c>
      <c r="B6" s="11" t="s">
        <v>70</v>
      </c>
      <c r="C6" s="15">
        <v>37542731.82</v>
      </c>
      <c r="D6" s="15">
        <v>-2532.42</v>
      </c>
      <c r="E6" s="15">
        <f t="shared" ref="E6:E69" si="0">C6+D6</f>
        <v>37540199.399999999</v>
      </c>
      <c r="F6" s="15">
        <v>16820337.030000001</v>
      </c>
      <c r="G6" s="15">
        <v>16820337.030000001</v>
      </c>
      <c r="H6" s="15">
        <f t="shared" ref="H6:H69" si="1">E6-F6</f>
        <v>20719862.369999997</v>
      </c>
    </row>
    <row r="7" spans="1:8" x14ac:dyDescent="0.2">
      <c r="A7" s="49">
        <v>1200</v>
      </c>
      <c r="B7" s="11" t="s">
        <v>71</v>
      </c>
      <c r="C7" s="15">
        <v>1266417.54</v>
      </c>
      <c r="D7" s="15">
        <v>2219833.4</v>
      </c>
      <c r="E7" s="15">
        <f t="shared" si="0"/>
        <v>3486250.94</v>
      </c>
      <c r="F7" s="15">
        <v>1982628.43</v>
      </c>
      <c r="G7" s="15">
        <v>1970628.43</v>
      </c>
      <c r="H7" s="15">
        <f t="shared" si="1"/>
        <v>1503622.51</v>
      </c>
    </row>
    <row r="8" spans="1:8" x14ac:dyDescent="0.2">
      <c r="A8" s="49">
        <v>1300</v>
      </c>
      <c r="B8" s="11" t="s">
        <v>72</v>
      </c>
      <c r="C8" s="15">
        <v>5249773.62</v>
      </c>
      <c r="D8" s="15">
        <v>-0.01</v>
      </c>
      <c r="E8" s="15">
        <f t="shared" si="0"/>
        <v>5249773.6100000003</v>
      </c>
      <c r="F8" s="15">
        <v>386103.68</v>
      </c>
      <c r="G8" s="15">
        <v>386103.68</v>
      </c>
      <c r="H8" s="15">
        <f t="shared" si="1"/>
        <v>4863669.9300000006</v>
      </c>
    </row>
    <row r="9" spans="1:8" x14ac:dyDescent="0.2">
      <c r="A9" s="49">
        <v>1400</v>
      </c>
      <c r="B9" s="11" t="s">
        <v>35</v>
      </c>
      <c r="C9" s="15">
        <v>9762041.9000000004</v>
      </c>
      <c r="D9" s="15">
        <v>515125.45</v>
      </c>
      <c r="E9" s="15">
        <f t="shared" si="0"/>
        <v>10277167.35</v>
      </c>
      <c r="F9" s="15">
        <v>2897062.87</v>
      </c>
      <c r="G9" s="15">
        <v>2897062.87</v>
      </c>
      <c r="H9" s="15">
        <f t="shared" si="1"/>
        <v>7380104.4799999995</v>
      </c>
    </row>
    <row r="10" spans="1:8" x14ac:dyDescent="0.2">
      <c r="A10" s="49">
        <v>1500</v>
      </c>
      <c r="B10" s="11" t="s">
        <v>73</v>
      </c>
      <c r="C10" s="15">
        <v>8961257.5399999991</v>
      </c>
      <c r="D10" s="15">
        <v>1482640.13</v>
      </c>
      <c r="E10" s="15">
        <f t="shared" si="0"/>
        <v>10443897.669999998</v>
      </c>
      <c r="F10" s="15">
        <v>5539079.8899999997</v>
      </c>
      <c r="G10" s="15">
        <v>5539079.8899999997</v>
      </c>
      <c r="H10" s="15">
        <f t="shared" si="1"/>
        <v>4904817.7799999984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62</v>
      </c>
      <c r="B13" s="7"/>
      <c r="C13" s="15">
        <f>SUM(C14:C22)</f>
        <v>4811000</v>
      </c>
      <c r="D13" s="15">
        <f>SUM(D14:D22)</f>
        <v>3796091.71</v>
      </c>
      <c r="E13" s="15">
        <f t="shared" si="0"/>
        <v>8607091.7100000009</v>
      </c>
      <c r="F13" s="15">
        <f>SUM(F14:F22)</f>
        <v>8107811.6300000008</v>
      </c>
      <c r="G13" s="15">
        <f>SUM(G14:G22)</f>
        <v>6952800.7600000007</v>
      </c>
      <c r="H13" s="15">
        <f t="shared" si="1"/>
        <v>499280.08000000007</v>
      </c>
    </row>
    <row r="14" spans="1:8" x14ac:dyDescent="0.2">
      <c r="A14" s="49">
        <v>2100</v>
      </c>
      <c r="B14" s="11" t="s">
        <v>75</v>
      </c>
      <c r="C14" s="15">
        <v>680000</v>
      </c>
      <c r="D14" s="15">
        <v>297705.13</v>
      </c>
      <c r="E14" s="15">
        <f t="shared" si="0"/>
        <v>977705.13</v>
      </c>
      <c r="F14" s="15">
        <v>614316.18000000005</v>
      </c>
      <c r="G14" s="15">
        <v>514645.32</v>
      </c>
      <c r="H14" s="15">
        <f t="shared" si="1"/>
        <v>363388.94999999995</v>
      </c>
    </row>
    <row r="15" spans="1:8" x14ac:dyDescent="0.2">
      <c r="A15" s="49">
        <v>2200</v>
      </c>
      <c r="B15" s="11" t="s">
        <v>76</v>
      </c>
      <c r="C15" s="15">
        <v>0</v>
      </c>
      <c r="D15" s="15">
        <v>0</v>
      </c>
      <c r="E15" s="15">
        <f t="shared" si="0"/>
        <v>0</v>
      </c>
      <c r="F15" s="15">
        <v>0</v>
      </c>
      <c r="G15" s="15">
        <v>0</v>
      </c>
      <c r="H15" s="15">
        <f t="shared" si="1"/>
        <v>0</v>
      </c>
    </row>
    <row r="16" spans="1:8" x14ac:dyDescent="0.2">
      <c r="A16" s="49">
        <v>2300</v>
      </c>
      <c r="B16" s="11" t="s">
        <v>77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78</v>
      </c>
      <c r="C17" s="15">
        <v>438000</v>
      </c>
      <c r="D17" s="15">
        <v>399766.84</v>
      </c>
      <c r="E17" s="15">
        <f t="shared" si="0"/>
        <v>837766.84000000008</v>
      </c>
      <c r="F17" s="15">
        <v>785188.44</v>
      </c>
      <c r="G17" s="15">
        <v>570961.72</v>
      </c>
      <c r="H17" s="15">
        <f t="shared" si="1"/>
        <v>52578.40000000014</v>
      </c>
    </row>
    <row r="18" spans="1:8" x14ac:dyDescent="0.2">
      <c r="A18" s="49">
        <v>2500</v>
      </c>
      <c r="B18" s="11" t="s">
        <v>79</v>
      </c>
      <c r="C18" s="15">
        <v>11000</v>
      </c>
      <c r="D18" s="15">
        <v>-4000</v>
      </c>
      <c r="E18" s="15">
        <f t="shared" si="0"/>
        <v>7000</v>
      </c>
      <c r="F18" s="15">
        <v>0</v>
      </c>
      <c r="G18" s="15">
        <v>0</v>
      </c>
      <c r="H18" s="15">
        <f t="shared" si="1"/>
        <v>7000</v>
      </c>
    </row>
    <row r="19" spans="1:8" x14ac:dyDescent="0.2">
      <c r="A19" s="49">
        <v>2600</v>
      </c>
      <c r="B19" s="11" t="s">
        <v>80</v>
      </c>
      <c r="C19" s="15">
        <v>3357000</v>
      </c>
      <c r="D19" s="15">
        <v>2612684.7599999998</v>
      </c>
      <c r="E19" s="15">
        <f t="shared" si="0"/>
        <v>5969684.7599999998</v>
      </c>
      <c r="F19" s="15">
        <v>5969308.9100000001</v>
      </c>
      <c r="G19" s="15">
        <v>5193925.49</v>
      </c>
      <c r="H19" s="15">
        <f t="shared" si="1"/>
        <v>375.84999999962747</v>
      </c>
    </row>
    <row r="20" spans="1:8" x14ac:dyDescent="0.2">
      <c r="A20" s="49">
        <v>2700</v>
      </c>
      <c r="B20" s="11" t="s">
        <v>81</v>
      </c>
      <c r="C20" s="15">
        <v>214000</v>
      </c>
      <c r="D20" s="15">
        <v>457979.28</v>
      </c>
      <c r="E20" s="15">
        <f t="shared" si="0"/>
        <v>671979.28</v>
      </c>
      <c r="F20" s="15">
        <v>638179.28</v>
      </c>
      <c r="G20" s="15">
        <v>635979.28</v>
      </c>
      <c r="H20" s="15">
        <f t="shared" si="1"/>
        <v>33800</v>
      </c>
    </row>
    <row r="21" spans="1:8" x14ac:dyDescent="0.2">
      <c r="A21" s="49">
        <v>2800</v>
      </c>
      <c r="B21" s="11" t="s">
        <v>82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83</v>
      </c>
      <c r="C22" s="15">
        <v>111000</v>
      </c>
      <c r="D22" s="15">
        <v>31955.7</v>
      </c>
      <c r="E22" s="15">
        <f t="shared" si="0"/>
        <v>142955.70000000001</v>
      </c>
      <c r="F22" s="15">
        <v>100818.82</v>
      </c>
      <c r="G22" s="15">
        <v>37288.949999999997</v>
      </c>
      <c r="H22" s="15">
        <f t="shared" si="1"/>
        <v>42136.880000000005</v>
      </c>
    </row>
    <row r="23" spans="1:8" x14ac:dyDescent="0.2">
      <c r="A23" s="48" t="s">
        <v>63</v>
      </c>
      <c r="B23" s="7"/>
      <c r="C23" s="15">
        <f>SUM(C24:C32)</f>
        <v>26342989.530000001</v>
      </c>
      <c r="D23" s="15">
        <f>SUM(D24:D32)</f>
        <v>2645427.7300000004</v>
      </c>
      <c r="E23" s="15">
        <f t="shared" si="0"/>
        <v>28988417.260000002</v>
      </c>
      <c r="F23" s="15">
        <f>SUM(F24:F32)</f>
        <v>22989958.52</v>
      </c>
      <c r="G23" s="15">
        <f>SUM(G24:G32)</f>
        <v>19289009.82</v>
      </c>
      <c r="H23" s="15">
        <f t="shared" si="1"/>
        <v>5998458.7400000021</v>
      </c>
    </row>
    <row r="24" spans="1:8" x14ac:dyDescent="0.2">
      <c r="A24" s="49">
        <v>3100</v>
      </c>
      <c r="B24" s="11" t="s">
        <v>84</v>
      </c>
      <c r="C24" s="15">
        <v>14492000</v>
      </c>
      <c r="D24" s="15">
        <v>-5347307.22</v>
      </c>
      <c r="E24" s="15">
        <f t="shared" si="0"/>
        <v>9144692.7800000012</v>
      </c>
      <c r="F24" s="15">
        <v>7249375.9199999999</v>
      </c>
      <c r="G24" s="15">
        <v>7242737.0499999998</v>
      </c>
      <c r="H24" s="15">
        <f t="shared" si="1"/>
        <v>1895316.8600000013</v>
      </c>
    </row>
    <row r="25" spans="1:8" x14ac:dyDescent="0.2">
      <c r="A25" s="49">
        <v>3200</v>
      </c>
      <c r="B25" s="11" t="s">
        <v>85</v>
      </c>
      <c r="C25" s="15">
        <v>2734000</v>
      </c>
      <c r="D25" s="15">
        <v>2321209.2000000002</v>
      </c>
      <c r="E25" s="15">
        <f t="shared" si="0"/>
        <v>5055209.2</v>
      </c>
      <c r="F25" s="15">
        <v>4641941.21</v>
      </c>
      <c r="G25" s="15">
        <v>3290661.21</v>
      </c>
      <c r="H25" s="15">
        <f t="shared" si="1"/>
        <v>413267.99000000022</v>
      </c>
    </row>
    <row r="26" spans="1:8" x14ac:dyDescent="0.2">
      <c r="A26" s="49">
        <v>3300</v>
      </c>
      <c r="B26" s="11" t="s">
        <v>86</v>
      </c>
      <c r="C26" s="15">
        <v>3698227.5</v>
      </c>
      <c r="D26" s="15">
        <v>3152839.19</v>
      </c>
      <c r="E26" s="15">
        <f t="shared" si="0"/>
        <v>6851066.6899999995</v>
      </c>
      <c r="F26" s="15">
        <v>5003159.6100000003</v>
      </c>
      <c r="G26" s="15">
        <v>3488143.88</v>
      </c>
      <c r="H26" s="15">
        <f t="shared" si="1"/>
        <v>1847907.0799999991</v>
      </c>
    </row>
    <row r="27" spans="1:8" x14ac:dyDescent="0.2">
      <c r="A27" s="49">
        <v>3400</v>
      </c>
      <c r="B27" s="11" t="s">
        <v>87</v>
      </c>
      <c r="C27" s="15">
        <v>427000</v>
      </c>
      <c r="D27" s="15">
        <v>-128684.16</v>
      </c>
      <c r="E27" s="15">
        <f t="shared" si="0"/>
        <v>298315.83999999997</v>
      </c>
      <c r="F27" s="15">
        <v>160063.51999999999</v>
      </c>
      <c r="G27" s="15">
        <v>110711.93</v>
      </c>
      <c r="H27" s="15">
        <f t="shared" si="1"/>
        <v>138252.31999999998</v>
      </c>
    </row>
    <row r="28" spans="1:8" x14ac:dyDescent="0.2">
      <c r="A28" s="49">
        <v>3500</v>
      </c>
      <c r="B28" s="11" t="s">
        <v>88</v>
      </c>
      <c r="C28" s="15">
        <v>1161000</v>
      </c>
      <c r="D28" s="15">
        <v>-330884.90999999997</v>
      </c>
      <c r="E28" s="15">
        <f t="shared" si="0"/>
        <v>830115.09000000008</v>
      </c>
      <c r="F28" s="15">
        <v>772139.25</v>
      </c>
      <c r="G28" s="15">
        <v>676320.29</v>
      </c>
      <c r="H28" s="15">
        <f t="shared" si="1"/>
        <v>57975.840000000084</v>
      </c>
    </row>
    <row r="29" spans="1:8" x14ac:dyDescent="0.2">
      <c r="A29" s="49">
        <v>3600</v>
      </c>
      <c r="B29" s="11" t="s">
        <v>89</v>
      </c>
      <c r="C29" s="15">
        <v>800000</v>
      </c>
      <c r="D29" s="15">
        <v>661598.6</v>
      </c>
      <c r="E29" s="15">
        <f t="shared" si="0"/>
        <v>1461598.6</v>
      </c>
      <c r="F29" s="15">
        <v>857758.14</v>
      </c>
      <c r="G29" s="15">
        <v>419298.84</v>
      </c>
      <c r="H29" s="15">
        <f t="shared" si="1"/>
        <v>603840.46000000008</v>
      </c>
    </row>
    <row r="30" spans="1:8" x14ac:dyDescent="0.2">
      <c r="A30" s="49">
        <v>3700</v>
      </c>
      <c r="B30" s="11" t="s">
        <v>90</v>
      </c>
      <c r="C30" s="15">
        <v>232000</v>
      </c>
      <c r="D30" s="15">
        <v>0</v>
      </c>
      <c r="E30" s="15">
        <f t="shared" si="0"/>
        <v>232000</v>
      </c>
      <c r="F30" s="15">
        <v>10390.799999999999</v>
      </c>
      <c r="G30" s="15">
        <v>10390.799999999999</v>
      </c>
      <c r="H30" s="15">
        <f t="shared" si="1"/>
        <v>221609.2</v>
      </c>
    </row>
    <row r="31" spans="1:8" x14ac:dyDescent="0.2">
      <c r="A31" s="49">
        <v>3800</v>
      </c>
      <c r="B31" s="11" t="s">
        <v>91</v>
      </c>
      <c r="C31" s="15">
        <v>1777000</v>
      </c>
      <c r="D31" s="15">
        <v>-1114238.26</v>
      </c>
      <c r="E31" s="15">
        <f t="shared" si="0"/>
        <v>662761.74</v>
      </c>
      <c r="F31" s="15">
        <v>443572.79</v>
      </c>
      <c r="G31" s="15">
        <v>199188.54</v>
      </c>
      <c r="H31" s="15">
        <f t="shared" si="1"/>
        <v>219188.95</v>
      </c>
    </row>
    <row r="32" spans="1:8" x14ac:dyDescent="0.2">
      <c r="A32" s="49">
        <v>3900</v>
      </c>
      <c r="B32" s="11" t="s">
        <v>19</v>
      </c>
      <c r="C32" s="15">
        <v>1021762.03</v>
      </c>
      <c r="D32" s="15">
        <v>3430895.29</v>
      </c>
      <c r="E32" s="15">
        <f t="shared" si="0"/>
        <v>4452657.32</v>
      </c>
      <c r="F32" s="15">
        <v>3851557.28</v>
      </c>
      <c r="G32" s="15">
        <v>3851557.28</v>
      </c>
      <c r="H32" s="15">
        <f t="shared" si="1"/>
        <v>601100.0400000005</v>
      </c>
    </row>
    <row r="33" spans="1:8" x14ac:dyDescent="0.2">
      <c r="A33" s="48" t="s">
        <v>64</v>
      </c>
      <c r="B33" s="7"/>
      <c r="C33" s="15">
        <f>SUM(C34:C42)</f>
        <v>19781549.109999999</v>
      </c>
      <c r="D33" s="15">
        <f>SUM(D34:D42)</f>
        <v>3418721.01</v>
      </c>
      <c r="E33" s="15">
        <f t="shared" si="0"/>
        <v>23200270.119999997</v>
      </c>
      <c r="F33" s="15">
        <f>SUM(F34:F42)</f>
        <v>16486752.76</v>
      </c>
      <c r="G33" s="15">
        <f>SUM(G34:G42)</f>
        <v>15141558.209999999</v>
      </c>
      <c r="H33" s="15">
        <f t="shared" si="1"/>
        <v>6713517.3599999975</v>
      </c>
    </row>
    <row r="34" spans="1:8" x14ac:dyDescent="0.2">
      <c r="A34" s="49">
        <v>4100</v>
      </c>
      <c r="B34" s="11" t="s">
        <v>92</v>
      </c>
      <c r="C34" s="15">
        <v>6000000</v>
      </c>
      <c r="D34" s="15">
        <v>247200</v>
      </c>
      <c r="E34" s="15">
        <f t="shared" si="0"/>
        <v>6247200</v>
      </c>
      <c r="F34" s="15">
        <v>3123600</v>
      </c>
      <c r="G34" s="15">
        <v>3123600</v>
      </c>
      <c r="H34" s="15">
        <f t="shared" si="1"/>
        <v>3123600</v>
      </c>
    </row>
    <row r="35" spans="1:8" x14ac:dyDescent="0.2">
      <c r="A35" s="49">
        <v>4200</v>
      </c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94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95</v>
      </c>
      <c r="C37" s="15">
        <v>13621549.109999999</v>
      </c>
      <c r="D37" s="15">
        <v>3231521.01</v>
      </c>
      <c r="E37" s="15">
        <f t="shared" si="0"/>
        <v>16853070.119999997</v>
      </c>
      <c r="F37" s="15">
        <v>13342342</v>
      </c>
      <c r="G37" s="15">
        <v>11997147.449999999</v>
      </c>
      <c r="H37" s="15">
        <f t="shared" si="1"/>
        <v>3510728.1199999973</v>
      </c>
    </row>
    <row r="38" spans="1:8" x14ac:dyDescent="0.2">
      <c r="A38" s="49">
        <v>4500</v>
      </c>
      <c r="B38" s="11" t="s">
        <v>41</v>
      </c>
      <c r="C38" s="15">
        <v>160000</v>
      </c>
      <c r="D38" s="15">
        <v>-60000</v>
      </c>
      <c r="E38" s="15">
        <f t="shared" si="0"/>
        <v>100000</v>
      </c>
      <c r="F38" s="15">
        <v>20810.759999999998</v>
      </c>
      <c r="G38" s="15">
        <v>20810.759999999998</v>
      </c>
      <c r="H38" s="15">
        <f t="shared" si="1"/>
        <v>79189.240000000005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65</v>
      </c>
      <c r="B43" s="7"/>
      <c r="C43" s="15">
        <f>SUM(C44:C52)</f>
        <v>570000</v>
      </c>
      <c r="D43" s="15">
        <f>SUM(D44:D52)</f>
        <v>-291306.81999999995</v>
      </c>
      <c r="E43" s="15">
        <f t="shared" si="0"/>
        <v>278693.18000000005</v>
      </c>
      <c r="F43" s="15">
        <f>SUM(F44:F52)</f>
        <v>302629.58</v>
      </c>
      <c r="G43" s="15">
        <f>SUM(G44:G52)</f>
        <v>69670.760000000009</v>
      </c>
      <c r="H43" s="15">
        <f t="shared" si="1"/>
        <v>-23936.399999999965</v>
      </c>
    </row>
    <row r="44" spans="1:8" x14ac:dyDescent="0.2">
      <c r="A44" s="49">
        <v>5100</v>
      </c>
      <c r="B44" s="11" t="s">
        <v>99</v>
      </c>
      <c r="C44" s="15">
        <v>0</v>
      </c>
      <c r="D44" s="15">
        <v>59130.76</v>
      </c>
      <c r="E44" s="15">
        <f t="shared" si="0"/>
        <v>59130.76</v>
      </c>
      <c r="F44" s="15">
        <v>43559.16</v>
      </c>
      <c r="G44" s="15">
        <v>33130.76</v>
      </c>
      <c r="H44" s="15">
        <f t="shared" si="1"/>
        <v>15571.599999999999</v>
      </c>
    </row>
    <row r="45" spans="1:8" x14ac:dyDescent="0.2">
      <c r="A45" s="49">
        <v>5200</v>
      </c>
      <c r="B45" s="11" t="s">
        <v>100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101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102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104</v>
      </c>
      <c r="C49" s="15">
        <v>70000</v>
      </c>
      <c r="D49" s="15">
        <v>149562.42000000001</v>
      </c>
      <c r="E49" s="15">
        <f t="shared" si="0"/>
        <v>219562.42</v>
      </c>
      <c r="F49" s="15">
        <v>259070.42</v>
      </c>
      <c r="G49" s="15">
        <v>36540</v>
      </c>
      <c r="H49" s="15">
        <f t="shared" si="1"/>
        <v>-39508</v>
      </c>
    </row>
    <row r="50" spans="1:8" x14ac:dyDescent="0.2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107</v>
      </c>
      <c r="C52" s="15">
        <v>500000</v>
      </c>
      <c r="D52" s="15">
        <v>-500000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66</v>
      </c>
      <c r="B53" s="7"/>
      <c r="C53" s="15">
        <f>SUM(C54:C56)</f>
        <v>35302948.890000001</v>
      </c>
      <c r="D53" s="15">
        <f>SUM(D54:D56)</f>
        <v>47551971.43</v>
      </c>
      <c r="E53" s="15">
        <f t="shared" si="0"/>
        <v>82854920.319999993</v>
      </c>
      <c r="F53" s="15">
        <f>SUM(F54:F56)</f>
        <v>51312659.359999999</v>
      </c>
      <c r="G53" s="15">
        <f>SUM(G54:G56)</f>
        <v>50151973.060000002</v>
      </c>
      <c r="H53" s="15">
        <f t="shared" si="1"/>
        <v>31542260.959999993</v>
      </c>
    </row>
    <row r="54" spans="1:8" x14ac:dyDescent="0.2">
      <c r="A54" s="49">
        <v>6100</v>
      </c>
      <c r="B54" s="11" t="s">
        <v>108</v>
      </c>
      <c r="C54" s="15">
        <v>35302948.890000001</v>
      </c>
      <c r="D54" s="15">
        <v>47551971.43</v>
      </c>
      <c r="E54" s="15">
        <f t="shared" si="0"/>
        <v>82854920.319999993</v>
      </c>
      <c r="F54" s="15">
        <v>51312659.359999999</v>
      </c>
      <c r="G54" s="15">
        <v>50151973.060000002</v>
      </c>
      <c r="H54" s="15">
        <f t="shared" si="1"/>
        <v>31542260.959999993</v>
      </c>
    </row>
    <row r="55" spans="1:8" x14ac:dyDescent="0.2">
      <c r="A55" s="49">
        <v>6200</v>
      </c>
      <c r="B55" s="11" t="s">
        <v>109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67</v>
      </c>
      <c r="B57" s="7"/>
      <c r="C57" s="15">
        <f>SUM(C58:C64)</f>
        <v>12201730.74</v>
      </c>
      <c r="D57" s="15">
        <f>SUM(D58:D64)</f>
        <v>-11291181.300000001</v>
      </c>
      <c r="E57" s="15">
        <f t="shared" si="0"/>
        <v>910549.43999999948</v>
      </c>
      <c r="F57" s="15">
        <f>SUM(F58:F64)</f>
        <v>0</v>
      </c>
      <c r="G57" s="15">
        <f>SUM(G58:G64)</f>
        <v>0</v>
      </c>
      <c r="H57" s="15">
        <f t="shared" si="1"/>
        <v>910549.43999999948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12201730.74</v>
      </c>
      <c r="D64" s="15">
        <v>-11291181.300000001</v>
      </c>
      <c r="E64" s="15">
        <f t="shared" si="0"/>
        <v>910549.43999999948</v>
      </c>
      <c r="F64" s="15">
        <v>0</v>
      </c>
      <c r="G64" s="15">
        <v>0</v>
      </c>
      <c r="H64" s="15">
        <f t="shared" si="1"/>
        <v>910549.43999999948</v>
      </c>
    </row>
    <row r="65" spans="1:8" x14ac:dyDescent="0.2">
      <c r="A65" s="48" t="s">
        <v>68</v>
      </c>
      <c r="B65" s="7"/>
      <c r="C65" s="15">
        <f>SUM(C66:C68)</f>
        <v>1050000</v>
      </c>
      <c r="D65" s="15">
        <f>SUM(D66:D68)</f>
        <v>-501891.18</v>
      </c>
      <c r="E65" s="15">
        <f t="shared" si="0"/>
        <v>548108.82000000007</v>
      </c>
      <c r="F65" s="15">
        <f>SUM(F66:F68)</f>
        <v>0</v>
      </c>
      <c r="G65" s="15">
        <f>SUM(G66:G68)</f>
        <v>0</v>
      </c>
      <c r="H65" s="15">
        <f t="shared" si="1"/>
        <v>548108.82000000007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1050000</v>
      </c>
      <c r="D68" s="15">
        <v>-501891.18</v>
      </c>
      <c r="E68" s="15">
        <f t="shared" si="0"/>
        <v>548108.82000000007</v>
      </c>
      <c r="F68" s="15">
        <v>0</v>
      </c>
      <c r="G68" s="15">
        <v>0</v>
      </c>
      <c r="H68" s="15">
        <f t="shared" si="1"/>
        <v>548108.82000000007</v>
      </c>
    </row>
    <row r="69" spans="1:8" x14ac:dyDescent="0.2">
      <c r="A69" s="48" t="s">
        <v>69</v>
      </c>
      <c r="B69" s="7"/>
      <c r="C69" s="15">
        <f>SUM(C70:C76)</f>
        <v>9100000</v>
      </c>
      <c r="D69" s="15">
        <f>SUM(D70:D76)</f>
        <v>-2035614</v>
      </c>
      <c r="E69" s="15">
        <f t="shared" si="0"/>
        <v>7064386</v>
      </c>
      <c r="F69" s="15">
        <f>SUM(F70:F76)</f>
        <v>6068986.0199999996</v>
      </c>
      <c r="G69" s="15">
        <f>SUM(G70:G76)</f>
        <v>6068986.0199999996</v>
      </c>
      <c r="H69" s="15">
        <f t="shared" si="1"/>
        <v>995399.98000000045</v>
      </c>
    </row>
    <row r="70" spans="1:8" x14ac:dyDescent="0.2">
      <c r="A70" s="49">
        <v>9100</v>
      </c>
      <c r="B70" s="11" t="s">
        <v>118</v>
      </c>
      <c r="C70" s="15">
        <v>6500000</v>
      </c>
      <c r="D70" s="15">
        <v>-300000</v>
      </c>
      <c r="E70" s="15">
        <f t="shared" ref="E70:E76" si="2">C70+D70</f>
        <v>6200000</v>
      </c>
      <c r="F70" s="15">
        <v>5750000</v>
      </c>
      <c r="G70" s="15">
        <v>5750000</v>
      </c>
      <c r="H70" s="15">
        <f t="shared" ref="H70:H76" si="3">E70-F70</f>
        <v>450000</v>
      </c>
    </row>
    <row r="71" spans="1:8" x14ac:dyDescent="0.2">
      <c r="A71" s="49">
        <v>9200</v>
      </c>
      <c r="B71" s="11" t="s">
        <v>119</v>
      </c>
      <c r="C71" s="15">
        <v>2600000</v>
      </c>
      <c r="D71" s="15">
        <v>-1735614</v>
      </c>
      <c r="E71" s="15">
        <f t="shared" si="2"/>
        <v>864386</v>
      </c>
      <c r="F71" s="15">
        <v>318986.02</v>
      </c>
      <c r="G71" s="15">
        <v>318986.02</v>
      </c>
      <c r="H71" s="15">
        <f t="shared" si="3"/>
        <v>545399.98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171942440.69</v>
      </c>
      <c r="D77" s="17">
        <f t="shared" si="4"/>
        <v>47507285.130000003</v>
      </c>
      <c r="E77" s="17">
        <f t="shared" si="4"/>
        <v>219449725.81999999</v>
      </c>
      <c r="F77" s="17">
        <f t="shared" si="4"/>
        <v>132894009.77</v>
      </c>
      <c r="G77" s="17">
        <f t="shared" si="4"/>
        <v>125287210.53</v>
      </c>
      <c r="H77" s="17">
        <f t="shared" si="4"/>
        <v>86555716.049999982</v>
      </c>
    </row>
    <row r="78" spans="1:8" ht="12" x14ac:dyDescent="0.2">
      <c r="A78" s="56" t="s">
        <v>165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1.1200000000000001" right="0.51" top="0.74803149606299213" bottom="0.74803149606299213" header="0.31496062992125984" footer="0.31496062992125984"/>
  <pageSetup scale="6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showGridLines="0" zoomScaleNormal="100" workbookViewId="0">
      <selection activeCell="A17" sqref="A1:H17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7" t="s">
        <v>129</v>
      </c>
      <c r="B1" s="58"/>
      <c r="C1" s="58"/>
      <c r="D1" s="58"/>
      <c r="E1" s="58"/>
      <c r="F1" s="58"/>
      <c r="G1" s="58"/>
      <c r="H1" s="59"/>
    </row>
    <row r="2" spans="1:8" x14ac:dyDescent="0.2">
      <c r="A2" s="62" t="s">
        <v>54</v>
      </c>
      <c r="B2" s="63"/>
      <c r="C2" s="57" t="s">
        <v>60</v>
      </c>
      <c r="D2" s="58"/>
      <c r="E2" s="58"/>
      <c r="F2" s="58"/>
      <c r="G2" s="59"/>
      <c r="H2" s="60" t="s">
        <v>59</v>
      </c>
    </row>
    <row r="3" spans="1:8" ht="24.95" customHeight="1" x14ac:dyDescent="0.2">
      <c r="A3" s="64"/>
      <c r="B3" s="65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1"/>
    </row>
    <row r="4" spans="1:8" x14ac:dyDescent="0.2">
      <c r="A4" s="66"/>
      <c r="B4" s="67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128359491.8</v>
      </c>
      <c r="D6" s="50">
        <v>1108511.7</v>
      </c>
      <c r="E6" s="50">
        <f>C6+D6</f>
        <v>129468003.5</v>
      </c>
      <c r="F6" s="50">
        <v>75507910.069999993</v>
      </c>
      <c r="G6" s="50">
        <v>69294755.950000003</v>
      </c>
      <c r="H6" s="50">
        <f>E6-F6</f>
        <v>53960093.430000007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36922948.890000001</v>
      </c>
      <c r="D8" s="50">
        <v>46758773.43</v>
      </c>
      <c r="E8" s="50">
        <f>C8+D8</f>
        <v>83681722.319999993</v>
      </c>
      <c r="F8" s="50">
        <v>51615288.939999998</v>
      </c>
      <c r="G8" s="50">
        <v>50221643.82</v>
      </c>
      <c r="H8" s="50">
        <f>E8-F8</f>
        <v>32066433.379999995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6500000</v>
      </c>
      <c r="D10" s="50">
        <v>-300000</v>
      </c>
      <c r="E10" s="50">
        <f>C10+D10</f>
        <v>6200000</v>
      </c>
      <c r="F10" s="50">
        <v>5750000</v>
      </c>
      <c r="G10" s="50">
        <v>5750000</v>
      </c>
      <c r="H10" s="50">
        <f>E10-F10</f>
        <v>450000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160000</v>
      </c>
      <c r="D12" s="50">
        <v>-60000</v>
      </c>
      <c r="E12" s="50">
        <f>C12+D12</f>
        <v>100000</v>
      </c>
      <c r="F12" s="50">
        <v>20810.759999999998</v>
      </c>
      <c r="G12" s="50">
        <v>20810.759999999998</v>
      </c>
      <c r="H12" s="50">
        <f>E12-F12</f>
        <v>79189.240000000005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53</v>
      </c>
      <c r="C16" s="17">
        <f>SUM(C6+C8+C10+C12+C14)</f>
        <v>171942440.69</v>
      </c>
      <c r="D16" s="17">
        <f>SUM(D6+D8+D10+D12+D14)</f>
        <v>47507285.130000003</v>
      </c>
      <c r="E16" s="17">
        <f>SUM(E6+E8+E10+E12+E14)</f>
        <v>219449725.81999999</v>
      </c>
      <c r="F16" s="17">
        <f t="shared" ref="F16:H16" si="0">SUM(F6+F8+F10+F12+F14)</f>
        <v>132894009.77</v>
      </c>
      <c r="G16" s="17">
        <f t="shared" si="0"/>
        <v>125287210.53000002</v>
      </c>
      <c r="H16" s="17">
        <f t="shared" si="0"/>
        <v>86555716.049999997</v>
      </c>
    </row>
    <row r="17" spans="1:1" ht="12" x14ac:dyDescent="0.2">
      <c r="A17" s="55" t="s">
        <v>165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1.1399999999999999" right="0.70866141732283472" top="0.74803149606299213" bottom="0.74803149606299213" header="0.31496062992125984" footer="0.31496062992125984"/>
  <pageSetup scale="9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7"/>
  <sheetViews>
    <sheetView showGridLines="0" workbookViewId="0">
      <selection activeCell="H41" sqref="A1:H4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7" t="s">
        <v>161</v>
      </c>
      <c r="B1" s="58"/>
      <c r="C1" s="58"/>
      <c r="D1" s="58"/>
      <c r="E1" s="58"/>
      <c r="F1" s="58"/>
      <c r="G1" s="58"/>
      <c r="H1" s="59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62" t="s">
        <v>54</v>
      </c>
      <c r="B3" s="63"/>
      <c r="C3" s="57" t="s">
        <v>60</v>
      </c>
      <c r="D3" s="58"/>
      <c r="E3" s="58"/>
      <c r="F3" s="58"/>
      <c r="G3" s="59"/>
      <c r="H3" s="60" t="s">
        <v>59</v>
      </c>
    </row>
    <row r="4" spans="1:8" ht="24.95" customHeight="1" x14ac:dyDescent="0.2">
      <c r="A4" s="64"/>
      <c r="B4" s="65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61"/>
    </row>
    <row r="5" spans="1:8" x14ac:dyDescent="0.2">
      <c r="A5" s="66"/>
      <c r="B5" s="67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130</v>
      </c>
      <c r="B7" s="22"/>
      <c r="C7" s="15">
        <v>23271276.370000001</v>
      </c>
      <c r="D7" s="15">
        <v>-7054540.0099999998</v>
      </c>
      <c r="E7" s="15">
        <f>C7+D7</f>
        <v>16216736.360000001</v>
      </c>
      <c r="F7" s="15">
        <v>8717782.1300000008</v>
      </c>
      <c r="G7" s="15">
        <v>8560736.7400000002</v>
      </c>
      <c r="H7" s="15">
        <f>E7-F7</f>
        <v>7498954.2300000004</v>
      </c>
    </row>
    <row r="8" spans="1:8" x14ac:dyDescent="0.2">
      <c r="A8" s="4" t="s">
        <v>131</v>
      </c>
      <c r="B8" s="22"/>
      <c r="C8" s="15">
        <v>7436808.5700000003</v>
      </c>
      <c r="D8" s="15">
        <v>6015018.46</v>
      </c>
      <c r="E8" s="15">
        <f t="shared" ref="E8:E13" si="0">C8+D8</f>
        <v>13451827.030000001</v>
      </c>
      <c r="F8" s="15">
        <v>11112912.970000001</v>
      </c>
      <c r="G8" s="15">
        <v>9952332.0299999993</v>
      </c>
      <c r="H8" s="15">
        <f t="shared" ref="H8:H13" si="1">E8-F8</f>
        <v>2338914.0600000005</v>
      </c>
    </row>
    <row r="9" spans="1:8" x14ac:dyDescent="0.2">
      <c r="A9" s="4" t="s">
        <v>132</v>
      </c>
      <c r="B9" s="22"/>
      <c r="C9" s="15">
        <v>3764822.79</v>
      </c>
      <c r="D9" s="15">
        <v>889219.17</v>
      </c>
      <c r="E9" s="15">
        <f t="shared" si="0"/>
        <v>4654041.96</v>
      </c>
      <c r="F9" s="15">
        <v>2258330.29</v>
      </c>
      <c r="G9" s="15">
        <v>2225032.36</v>
      </c>
      <c r="H9" s="15">
        <f t="shared" si="1"/>
        <v>2395711.67</v>
      </c>
    </row>
    <row r="10" spans="1:8" x14ac:dyDescent="0.2">
      <c r="A10" s="4" t="s">
        <v>133</v>
      </c>
      <c r="B10" s="22"/>
      <c r="C10" s="15">
        <v>15669254.17</v>
      </c>
      <c r="D10" s="15">
        <v>-3019179.18</v>
      </c>
      <c r="E10" s="15">
        <f t="shared" si="0"/>
        <v>12650074.99</v>
      </c>
      <c r="F10" s="15">
        <v>8235091.1299999999</v>
      </c>
      <c r="G10" s="15">
        <v>8089734.2800000003</v>
      </c>
      <c r="H10" s="15">
        <f t="shared" si="1"/>
        <v>4414983.8600000003</v>
      </c>
    </row>
    <row r="11" spans="1:8" x14ac:dyDescent="0.2">
      <c r="A11" s="4" t="s">
        <v>134</v>
      </c>
      <c r="B11" s="22"/>
      <c r="C11" s="15">
        <v>271874.07</v>
      </c>
      <c r="D11" s="15">
        <v>44624.84</v>
      </c>
      <c r="E11" s="15">
        <f t="shared" si="0"/>
        <v>316498.91000000003</v>
      </c>
      <c r="F11" s="15">
        <v>156735.87</v>
      </c>
      <c r="G11" s="15">
        <v>147017.82999999999</v>
      </c>
      <c r="H11" s="15">
        <f t="shared" si="1"/>
        <v>159763.04000000004</v>
      </c>
    </row>
    <row r="12" spans="1:8" x14ac:dyDescent="0.2">
      <c r="A12" s="4" t="s">
        <v>135</v>
      </c>
      <c r="B12" s="22"/>
      <c r="C12" s="15">
        <v>1945441.08</v>
      </c>
      <c r="D12" s="15">
        <v>-24669.81</v>
      </c>
      <c r="E12" s="15">
        <f t="shared" si="0"/>
        <v>1920771.27</v>
      </c>
      <c r="F12" s="15">
        <v>800997.68</v>
      </c>
      <c r="G12" s="15">
        <v>796460.69</v>
      </c>
      <c r="H12" s="15">
        <f t="shared" si="1"/>
        <v>1119773.5899999999</v>
      </c>
    </row>
    <row r="13" spans="1:8" x14ac:dyDescent="0.2">
      <c r="A13" s="4" t="s">
        <v>136</v>
      </c>
      <c r="B13" s="22"/>
      <c r="C13" s="15">
        <v>4513002.6100000003</v>
      </c>
      <c r="D13" s="15">
        <v>2791545.88</v>
      </c>
      <c r="E13" s="15">
        <f t="shared" si="0"/>
        <v>7304548.4900000002</v>
      </c>
      <c r="F13" s="15">
        <v>4920439.91</v>
      </c>
      <c r="G13" s="15">
        <v>4920439.91</v>
      </c>
      <c r="H13" s="15">
        <f t="shared" si="1"/>
        <v>2384108.58</v>
      </c>
    </row>
    <row r="14" spans="1:8" x14ac:dyDescent="0.2">
      <c r="A14" s="4" t="s">
        <v>137</v>
      </c>
      <c r="B14" s="22"/>
      <c r="C14" s="15">
        <v>968396.21</v>
      </c>
      <c r="D14" s="15">
        <v>1200.25</v>
      </c>
      <c r="E14" s="15">
        <f t="shared" ref="E14" si="2">C14+D14</f>
        <v>969596.46</v>
      </c>
      <c r="F14" s="15">
        <v>384262.49</v>
      </c>
      <c r="G14" s="15">
        <v>365277.76</v>
      </c>
      <c r="H14" s="15">
        <f t="shared" ref="H14" si="3">E14-F14</f>
        <v>585333.97</v>
      </c>
    </row>
    <row r="15" spans="1:8" x14ac:dyDescent="0.2">
      <c r="A15" s="4" t="s">
        <v>138</v>
      </c>
      <c r="B15" s="22"/>
      <c r="C15" s="15">
        <v>2032855.71</v>
      </c>
      <c r="D15" s="15">
        <v>-8677.8799999999992</v>
      </c>
      <c r="E15" s="15">
        <f t="shared" ref="E15" si="4">C15+D15</f>
        <v>2024177.83</v>
      </c>
      <c r="F15" s="15">
        <v>893161.73</v>
      </c>
      <c r="G15" s="15">
        <v>886961.73</v>
      </c>
      <c r="H15" s="15">
        <f t="shared" ref="H15" si="5">E15-F15</f>
        <v>1131016.1000000001</v>
      </c>
    </row>
    <row r="16" spans="1:8" x14ac:dyDescent="0.2">
      <c r="A16" s="4" t="s">
        <v>139</v>
      </c>
      <c r="B16" s="22"/>
      <c r="C16" s="15">
        <v>8488368.4800000004</v>
      </c>
      <c r="D16" s="15">
        <v>2318081.7599999998</v>
      </c>
      <c r="E16" s="15">
        <f t="shared" ref="E16" si="6">C16+D16</f>
        <v>10806450.24</v>
      </c>
      <c r="F16" s="15">
        <v>7033621.6500000004</v>
      </c>
      <c r="G16" s="15">
        <v>6593046.4800000004</v>
      </c>
      <c r="H16" s="15">
        <f t="shared" ref="H16" si="7">E16-F16</f>
        <v>3772828.59</v>
      </c>
    </row>
    <row r="17" spans="1:8" x14ac:dyDescent="0.2">
      <c r="A17" s="4" t="s">
        <v>140</v>
      </c>
      <c r="B17" s="22"/>
      <c r="C17" s="15">
        <v>1199610.58</v>
      </c>
      <c r="D17" s="15">
        <v>-21199.75</v>
      </c>
      <c r="E17" s="15">
        <f t="shared" ref="E17" si="8">C17+D17</f>
        <v>1178410.83</v>
      </c>
      <c r="F17" s="15">
        <v>452074.58</v>
      </c>
      <c r="G17" s="15">
        <v>440373.98</v>
      </c>
      <c r="H17" s="15">
        <f t="shared" ref="H17" si="9">E17-F17</f>
        <v>726336.25</v>
      </c>
    </row>
    <row r="18" spans="1:8" x14ac:dyDescent="0.2">
      <c r="A18" s="4" t="s">
        <v>141</v>
      </c>
      <c r="B18" s="22"/>
      <c r="C18" s="15">
        <v>1162026.67</v>
      </c>
      <c r="D18" s="15">
        <v>0</v>
      </c>
      <c r="E18" s="15">
        <f t="shared" ref="E18" si="10">C18+D18</f>
        <v>1162026.67</v>
      </c>
      <c r="F18" s="15">
        <v>472801.15</v>
      </c>
      <c r="G18" s="15">
        <v>472801.15</v>
      </c>
      <c r="H18" s="15">
        <f t="shared" ref="H18" si="11">E18-F18</f>
        <v>689225.5199999999</v>
      </c>
    </row>
    <row r="19" spans="1:8" x14ac:dyDescent="0.2">
      <c r="A19" s="4" t="s">
        <v>142</v>
      </c>
      <c r="B19" s="22"/>
      <c r="C19" s="15">
        <v>2298403.9500000002</v>
      </c>
      <c r="D19" s="15">
        <v>828937.4</v>
      </c>
      <c r="E19" s="15">
        <f t="shared" ref="E19" si="12">C19+D19</f>
        <v>3127341.35</v>
      </c>
      <c r="F19" s="15">
        <v>1613923.6</v>
      </c>
      <c r="G19" s="15">
        <v>1174314.3</v>
      </c>
      <c r="H19" s="15">
        <f t="shared" ref="H19" si="13">E19-F19</f>
        <v>1513417.75</v>
      </c>
    </row>
    <row r="20" spans="1:8" x14ac:dyDescent="0.2">
      <c r="A20" s="4" t="s">
        <v>143</v>
      </c>
      <c r="B20" s="22"/>
      <c r="C20" s="15">
        <v>16239971.039999999</v>
      </c>
      <c r="D20" s="15">
        <v>911311.85</v>
      </c>
      <c r="E20" s="15">
        <f t="shared" ref="E20" si="14">C20+D20</f>
        <v>17151282.890000001</v>
      </c>
      <c r="F20" s="15">
        <v>6042726.6200000001</v>
      </c>
      <c r="G20" s="15">
        <v>5899927.4000000004</v>
      </c>
      <c r="H20" s="15">
        <f t="shared" ref="H20" si="15">E20-F20</f>
        <v>11108556.27</v>
      </c>
    </row>
    <row r="21" spans="1:8" x14ac:dyDescent="0.2">
      <c r="A21" s="4" t="s">
        <v>144</v>
      </c>
      <c r="B21" s="22"/>
      <c r="C21" s="15">
        <v>1277110.18</v>
      </c>
      <c r="D21" s="15">
        <v>225722.72</v>
      </c>
      <c r="E21" s="15">
        <f t="shared" ref="E21" si="16">C21+D21</f>
        <v>1502832.9</v>
      </c>
      <c r="F21" s="15">
        <v>813680.14</v>
      </c>
      <c r="G21" s="15">
        <v>797918.73</v>
      </c>
      <c r="H21" s="15">
        <f t="shared" ref="H21" si="17">E21-F21</f>
        <v>689152.75999999989</v>
      </c>
    </row>
    <row r="22" spans="1:8" x14ac:dyDescent="0.2">
      <c r="A22" s="4" t="s">
        <v>145</v>
      </c>
      <c r="B22" s="22"/>
      <c r="C22" s="15">
        <v>47495784.409999996</v>
      </c>
      <c r="D22" s="15">
        <v>47939437.68</v>
      </c>
      <c r="E22" s="15">
        <f t="shared" ref="E22" si="18">C22+D22</f>
        <v>95435222.090000004</v>
      </c>
      <c r="F22" s="15">
        <v>61228383.329999998</v>
      </c>
      <c r="G22" s="15">
        <v>57115883.539999999</v>
      </c>
      <c r="H22" s="15">
        <f t="shared" ref="H22" si="19">E22-F22</f>
        <v>34206838.760000005</v>
      </c>
    </row>
    <row r="23" spans="1:8" x14ac:dyDescent="0.2">
      <c r="A23" s="4" t="s">
        <v>146</v>
      </c>
      <c r="B23" s="22"/>
      <c r="C23" s="15">
        <v>430415.3</v>
      </c>
      <c r="D23" s="15">
        <v>-11972.48</v>
      </c>
      <c r="E23" s="15">
        <f t="shared" ref="E23" si="20">C23+D23</f>
        <v>418442.82</v>
      </c>
      <c r="F23" s="15">
        <v>240513.59</v>
      </c>
      <c r="G23" s="15">
        <v>220108.18</v>
      </c>
      <c r="H23" s="15">
        <f t="shared" ref="H23" si="21">E23-F23</f>
        <v>177929.23</v>
      </c>
    </row>
    <row r="24" spans="1:8" x14ac:dyDescent="0.2">
      <c r="A24" s="4" t="s">
        <v>147</v>
      </c>
      <c r="B24" s="22"/>
      <c r="C24" s="15">
        <v>3526810.85</v>
      </c>
      <c r="D24" s="15">
        <v>-1573304.46</v>
      </c>
      <c r="E24" s="15">
        <f t="shared" ref="E24" si="22">C24+D24</f>
        <v>1953506.3900000001</v>
      </c>
      <c r="F24" s="15">
        <v>875278.23</v>
      </c>
      <c r="G24" s="15">
        <v>863556.23</v>
      </c>
      <c r="H24" s="15">
        <f t="shared" ref="H24" si="23">E24-F24</f>
        <v>1078228.1600000001</v>
      </c>
    </row>
    <row r="25" spans="1:8" x14ac:dyDescent="0.2">
      <c r="A25" s="4" t="s">
        <v>148</v>
      </c>
      <c r="B25" s="22"/>
      <c r="C25" s="15">
        <v>2183982.06</v>
      </c>
      <c r="D25" s="15">
        <v>377257.99</v>
      </c>
      <c r="E25" s="15">
        <f t="shared" ref="E25" si="24">C25+D25</f>
        <v>2561240.0499999998</v>
      </c>
      <c r="F25" s="15">
        <v>1820306.78</v>
      </c>
      <c r="G25" s="15">
        <v>1372482.65</v>
      </c>
      <c r="H25" s="15">
        <f t="shared" ref="H25" si="25">E25-F25</f>
        <v>740933.26999999979</v>
      </c>
    </row>
    <row r="26" spans="1:8" x14ac:dyDescent="0.2">
      <c r="A26" s="4" t="s">
        <v>149</v>
      </c>
      <c r="B26" s="22"/>
      <c r="C26" s="15">
        <v>3501495.95</v>
      </c>
      <c r="D26" s="15">
        <v>884841.58</v>
      </c>
      <c r="E26" s="15">
        <f t="shared" ref="E26" si="26">C26+D26</f>
        <v>4386337.53</v>
      </c>
      <c r="F26" s="15">
        <v>2517262.7599999998</v>
      </c>
      <c r="G26" s="15">
        <v>2476955.56</v>
      </c>
      <c r="H26" s="15">
        <f t="shared" ref="H26" si="27">E26-F26</f>
        <v>1869074.7700000005</v>
      </c>
    </row>
    <row r="27" spans="1:8" x14ac:dyDescent="0.2">
      <c r="A27" s="4" t="s">
        <v>150</v>
      </c>
      <c r="B27" s="22"/>
      <c r="C27" s="15">
        <v>1687714.12</v>
      </c>
      <c r="D27" s="15">
        <v>26969.14</v>
      </c>
      <c r="E27" s="15">
        <f t="shared" ref="E27" si="28">C27+D27</f>
        <v>1714683.26</v>
      </c>
      <c r="F27" s="15">
        <v>798088.65</v>
      </c>
      <c r="G27" s="15">
        <v>795188.23</v>
      </c>
      <c r="H27" s="15">
        <f t="shared" ref="H27" si="29">E27-F27</f>
        <v>916594.61</v>
      </c>
    </row>
    <row r="28" spans="1:8" x14ac:dyDescent="0.2">
      <c r="A28" s="4" t="s">
        <v>151</v>
      </c>
      <c r="B28" s="22"/>
      <c r="C28" s="15">
        <v>635506.94999999995</v>
      </c>
      <c r="D28" s="15">
        <v>122824</v>
      </c>
      <c r="E28" s="15">
        <f t="shared" ref="E28" si="30">C28+D28</f>
        <v>758330.95</v>
      </c>
      <c r="F28" s="15">
        <v>356157.44</v>
      </c>
      <c r="G28" s="15">
        <v>356157.44</v>
      </c>
      <c r="H28" s="15">
        <f t="shared" ref="H28" si="31">E28-F28</f>
        <v>402173.50999999995</v>
      </c>
    </row>
    <row r="29" spans="1:8" x14ac:dyDescent="0.2">
      <c r="A29" s="4" t="s">
        <v>152</v>
      </c>
      <c r="B29" s="22"/>
      <c r="C29" s="15">
        <v>2918063.87</v>
      </c>
      <c r="D29" s="15">
        <v>295446.88</v>
      </c>
      <c r="E29" s="15">
        <f t="shared" ref="E29" si="32">C29+D29</f>
        <v>3213510.75</v>
      </c>
      <c r="F29" s="15">
        <v>1732988.58</v>
      </c>
      <c r="G29" s="15">
        <v>1501345.25</v>
      </c>
      <c r="H29" s="15">
        <f t="shared" ref="H29" si="33">E29-F29</f>
        <v>1480522.17</v>
      </c>
    </row>
    <row r="30" spans="1:8" x14ac:dyDescent="0.2">
      <c r="A30" s="4" t="s">
        <v>153</v>
      </c>
      <c r="B30" s="22"/>
      <c r="C30" s="15">
        <v>270687.37</v>
      </c>
      <c r="D30" s="15">
        <v>59000</v>
      </c>
      <c r="E30" s="15">
        <f t="shared" ref="E30" si="34">C30+D30</f>
        <v>329687.37</v>
      </c>
      <c r="F30" s="15">
        <v>164429.54999999999</v>
      </c>
      <c r="G30" s="15">
        <v>152429.54999999999</v>
      </c>
      <c r="H30" s="15">
        <f t="shared" ref="H30" si="35">E30-F30</f>
        <v>165257.82</v>
      </c>
    </row>
    <row r="31" spans="1:8" x14ac:dyDescent="0.2">
      <c r="A31" s="4" t="s">
        <v>154</v>
      </c>
      <c r="B31" s="22"/>
      <c r="C31" s="15">
        <v>13960335.26</v>
      </c>
      <c r="D31" s="15">
        <v>-5135769.16</v>
      </c>
      <c r="E31" s="15">
        <f t="shared" ref="E31" si="36">C31+D31</f>
        <v>8824566.0999999996</v>
      </c>
      <c r="F31" s="15">
        <v>7053878.0099999998</v>
      </c>
      <c r="G31" s="15">
        <v>6953000.9000000004</v>
      </c>
      <c r="H31" s="15">
        <f t="shared" ref="H31" si="37">E31-F31</f>
        <v>1770688.0899999999</v>
      </c>
    </row>
    <row r="32" spans="1:8" x14ac:dyDescent="0.2">
      <c r="A32" s="4" t="s">
        <v>155</v>
      </c>
      <c r="B32" s="22"/>
      <c r="C32" s="15">
        <v>825472.03</v>
      </c>
      <c r="D32" s="15">
        <v>16691.05</v>
      </c>
      <c r="E32" s="15">
        <f t="shared" ref="E32" si="38">C32+D32</f>
        <v>842163.08000000007</v>
      </c>
      <c r="F32" s="15">
        <v>375760.02</v>
      </c>
      <c r="G32" s="15">
        <v>367120.16</v>
      </c>
      <c r="H32" s="15">
        <f t="shared" ref="H32" si="39">E32-F32</f>
        <v>466403.06000000006</v>
      </c>
    </row>
    <row r="33" spans="1:8" x14ac:dyDescent="0.2">
      <c r="A33" s="4" t="s">
        <v>156</v>
      </c>
      <c r="B33" s="22"/>
      <c r="C33" s="15">
        <v>2009343.41</v>
      </c>
      <c r="D33" s="15">
        <v>65552.55</v>
      </c>
      <c r="E33" s="15">
        <f t="shared" ref="E33" si="40">C33+D33</f>
        <v>2074895.96</v>
      </c>
      <c r="F33" s="15">
        <v>849144.34</v>
      </c>
      <c r="G33" s="15">
        <v>842256.14</v>
      </c>
      <c r="H33" s="15">
        <f t="shared" ref="H33" si="41">E33-F33</f>
        <v>1225751.6200000001</v>
      </c>
    </row>
    <row r="34" spans="1:8" x14ac:dyDescent="0.2">
      <c r="A34" s="4" t="s">
        <v>157</v>
      </c>
      <c r="B34" s="22"/>
      <c r="C34" s="15">
        <v>990749.08</v>
      </c>
      <c r="D34" s="15">
        <v>363128.44</v>
      </c>
      <c r="E34" s="15">
        <f t="shared" ref="E34" si="42">C34+D34</f>
        <v>1353877.52</v>
      </c>
      <c r="F34" s="15">
        <v>616796.13</v>
      </c>
      <c r="G34" s="15">
        <v>609171.01</v>
      </c>
      <c r="H34" s="15">
        <f t="shared" ref="H34" si="43">E34-F34</f>
        <v>737081.39</v>
      </c>
    </row>
    <row r="35" spans="1:8" x14ac:dyDescent="0.2">
      <c r="A35" s="4" t="s">
        <v>158</v>
      </c>
      <c r="B35" s="22"/>
      <c r="C35" s="15">
        <v>686237.59</v>
      </c>
      <c r="D35" s="15">
        <v>189966.22</v>
      </c>
      <c r="E35" s="15">
        <f t="shared" ref="E35" si="44">C35+D35</f>
        <v>876203.80999999994</v>
      </c>
      <c r="F35" s="15">
        <v>245405.66</v>
      </c>
      <c r="G35" s="15">
        <v>228105.56</v>
      </c>
      <c r="H35" s="15">
        <f t="shared" ref="H35" si="45">E35-F35</f>
        <v>630798.14999999991</v>
      </c>
    </row>
    <row r="36" spans="1:8" x14ac:dyDescent="0.2">
      <c r="A36" s="4" t="s">
        <v>159</v>
      </c>
      <c r="B36" s="22"/>
      <c r="C36" s="15">
        <v>280619.96000000002</v>
      </c>
      <c r="D36" s="15">
        <v>-10180</v>
      </c>
      <c r="E36" s="15">
        <f t="shared" ref="E36" si="46">C36+D36</f>
        <v>270439.96000000002</v>
      </c>
      <c r="F36" s="15">
        <v>111074.76</v>
      </c>
      <c r="G36" s="15">
        <v>111074.76</v>
      </c>
      <c r="H36" s="15">
        <f t="shared" ref="H36" si="47">E36-F36</f>
        <v>159365.20000000001</v>
      </c>
    </row>
    <row r="37" spans="1:8" x14ac:dyDescent="0.2">
      <c r="A37" s="4" t="s">
        <v>160</v>
      </c>
      <c r="B37" s="22"/>
      <c r="C37" s="15">
        <v>0</v>
      </c>
      <c r="D37" s="15">
        <v>0</v>
      </c>
      <c r="E37" s="15">
        <f t="shared" ref="E37" si="48">C37+D37</f>
        <v>0</v>
      </c>
      <c r="F37" s="15">
        <v>0</v>
      </c>
      <c r="G37" s="15">
        <v>0</v>
      </c>
      <c r="H37" s="15">
        <f t="shared" ref="H37" si="49">E37-F37</f>
        <v>0</v>
      </c>
    </row>
    <row r="38" spans="1:8" x14ac:dyDescent="0.2">
      <c r="A38" s="4"/>
      <c r="B38" s="22"/>
      <c r="C38" s="15"/>
      <c r="D38" s="15"/>
      <c r="E38" s="15"/>
      <c r="F38" s="15"/>
      <c r="G38" s="15"/>
      <c r="H38" s="15"/>
    </row>
    <row r="39" spans="1:8" x14ac:dyDescent="0.2">
      <c r="A39" s="4"/>
      <c r="B39" s="25"/>
      <c r="C39" s="16"/>
      <c r="D39" s="16"/>
      <c r="E39" s="16"/>
      <c r="F39" s="16"/>
      <c r="G39" s="16"/>
      <c r="H39" s="16"/>
    </row>
    <row r="40" spans="1:8" x14ac:dyDescent="0.2">
      <c r="A40" s="26"/>
      <c r="B40" s="47" t="s">
        <v>53</v>
      </c>
      <c r="C40" s="23">
        <f t="shared" ref="C40:H40" si="50">SUM(C7:C39)</f>
        <v>171942440.69000003</v>
      </c>
      <c r="D40" s="23">
        <f t="shared" si="50"/>
        <v>47507285.129999995</v>
      </c>
      <c r="E40" s="23">
        <f t="shared" si="50"/>
        <v>219449725.82000002</v>
      </c>
      <c r="F40" s="23">
        <f t="shared" si="50"/>
        <v>132894009.77000001</v>
      </c>
      <c r="G40" s="23">
        <f t="shared" si="50"/>
        <v>125287210.53000003</v>
      </c>
      <c r="H40" s="23">
        <f t="shared" si="50"/>
        <v>86555716.050000012</v>
      </c>
    </row>
    <row r="41" spans="1:8" ht="12" x14ac:dyDescent="0.2">
      <c r="A41" s="53" t="s">
        <v>165</v>
      </c>
    </row>
    <row r="43" spans="1:8" ht="45" customHeight="1" x14ac:dyDescent="0.2">
      <c r="A43" s="57" t="s">
        <v>162</v>
      </c>
      <c r="B43" s="58"/>
      <c r="C43" s="58"/>
      <c r="D43" s="58"/>
      <c r="E43" s="58"/>
      <c r="F43" s="58"/>
      <c r="G43" s="58"/>
      <c r="H43" s="59"/>
    </row>
    <row r="45" spans="1:8" x14ac:dyDescent="0.2">
      <c r="A45" s="62" t="s">
        <v>54</v>
      </c>
      <c r="B45" s="63"/>
      <c r="C45" s="57" t="s">
        <v>60</v>
      </c>
      <c r="D45" s="58"/>
      <c r="E45" s="58"/>
      <c r="F45" s="58"/>
      <c r="G45" s="59"/>
      <c r="H45" s="60" t="s">
        <v>59</v>
      </c>
    </row>
    <row r="46" spans="1:8" ht="22.5" x14ac:dyDescent="0.2">
      <c r="A46" s="64"/>
      <c r="B46" s="65"/>
      <c r="C46" s="9" t="s">
        <v>55</v>
      </c>
      <c r="D46" s="9" t="s">
        <v>125</v>
      </c>
      <c r="E46" s="9" t="s">
        <v>56</v>
      </c>
      <c r="F46" s="9" t="s">
        <v>57</v>
      </c>
      <c r="G46" s="9" t="s">
        <v>58</v>
      </c>
      <c r="H46" s="61"/>
    </row>
    <row r="47" spans="1:8" x14ac:dyDescent="0.2">
      <c r="A47" s="66"/>
      <c r="B47" s="67"/>
      <c r="C47" s="10">
        <v>1</v>
      </c>
      <c r="D47" s="10">
        <v>2</v>
      </c>
      <c r="E47" s="10" t="s">
        <v>126</v>
      </c>
      <c r="F47" s="10">
        <v>4</v>
      </c>
      <c r="G47" s="10">
        <v>5</v>
      </c>
      <c r="H47" s="10" t="s">
        <v>127</v>
      </c>
    </row>
    <row r="48" spans="1:8" x14ac:dyDescent="0.2">
      <c r="A48" s="28"/>
      <c r="B48" s="29"/>
      <c r="C48" s="33"/>
      <c r="D48" s="33"/>
      <c r="E48" s="33"/>
      <c r="F48" s="33"/>
      <c r="G48" s="33"/>
      <c r="H48" s="33"/>
    </row>
    <row r="49" spans="1:8" x14ac:dyDescent="0.2">
      <c r="A49" s="4" t="s">
        <v>8</v>
      </c>
      <c r="B49" s="2"/>
      <c r="C49" s="34">
        <v>0</v>
      </c>
      <c r="D49" s="34">
        <v>0</v>
      </c>
      <c r="E49" s="34">
        <f>C49+D49</f>
        <v>0</v>
      </c>
      <c r="F49" s="34">
        <v>0</v>
      </c>
      <c r="G49" s="34">
        <v>0</v>
      </c>
      <c r="H49" s="34">
        <f>E49-F49</f>
        <v>0</v>
      </c>
    </row>
    <row r="50" spans="1:8" x14ac:dyDescent="0.2">
      <c r="A50" s="4" t="s">
        <v>9</v>
      </c>
      <c r="B50" s="2"/>
      <c r="C50" s="34">
        <v>0</v>
      </c>
      <c r="D50" s="34">
        <v>0</v>
      </c>
      <c r="E50" s="34">
        <f t="shared" ref="E50:E52" si="51">C50+D50</f>
        <v>0</v>
      </c>
      <c r="F50" s="34">
        <v>0</v>
      </c>
      <c r="G50" s="34">
        <v>0</v>
      </c>
      <c r="H50" s="34">
        <f t="shared" ref="H50:H52" si="52">E50-F50</f>
        <v>0</v>
      </c>
    </row>
    <row r="51" spans="1:8" x14ac:dyDescent="0.2">
      <c r="A51" s="4" t="s">
        <v>10</v>
      </c>
      <c r="B51" s="2"/>
      <c r="C51" s="34">
        <v>0</v>
      </c>
      <c r="D51" s="34">
        <v>0</v>
      </c>
      <c r="E51" s="34">
        <f t="shared" si="51"/>
        <v>0</v>
      </c>
      <c r="F51" s="34">
        <v>0</v>
      </c>
      <c r="G51" s="34">
        <v>0</v>
      </c>
      <c r="H51" s="34">
        <f t="shared" si="52"/>
        <v>0</v>
      </c>
    </row>
    <row r="52" spans="1:8" x14ac:dyDescent="0.2">
      <c r="A52" s="4" t="s">
        <v>11</v>
      </c>
      <c r="B52" s="2"/>
      <c r="C52" s="34">
        <v>0</v>
      </c>
      <c r="D52" s="34">
        <v>0</v>
      </c>
      <c r="E52" s="34">
        <f t="shared" si="51"/>
        <v>0</v>
      </c>
      <c r="F52" s="34">
        <v>0</v>
      </c>
      <c r="G52" s="34">
        <v>0</v>
      </c>
      <c r="H52" s="34">
        <f t="shared" si="52"/>
        <v>0</v>
      </c>
    </row>
    <row r="53" spans="1:8" x14ac:dyDescent="0.2">
      <c r="A53" s="4"/>
      <c r="B53" s="2"/>
      <c r="C53" s="35"/>
      <c r="D53" s="35"/>
      <c r="E53" s="35"/>
      <c r="F53" s="35"/>
      <c r="G53" s="35"/>
      <c r="H53" s="35"/>
    </row>
    <row r="54" spans="1:8" x14ac:dyDescent="0.2">
      <c r="A54" s="26"/>
      <c r="B54" s="47" t="s">
        <v>53</v>
      </c>
      <c r="C54" s="23">
        <f>SUM(C49:C53)</f>
        <v>0</v>
      </c>
      <c r="D54" s="23">
        <f>SUM(D49:D53)</f>
        <v>0</v>
      </c>
      <c r="E54" s="23">
        <f>SUM(E49:E52)</f>
        <v>0</v>
      </c>
      <c r="F54" s="23">
        <f>SUM(F49:F52)</f>
        <v>0</v>
      </c>
      <c r="G54" s="23">
        <f>SUM(G49:G52)</f>
        <v>0</v>
      </c>
      <c r="H54" s="23">
        <f>SUM(H49:H52)</f>
        <v>0</v>
      </c>
    </row>
    <row r="57" spans="1:8" ht="45" customHeight="1" x14ac:dyDescent="0.2">
      <c r="A57" s="57" t="s">
        <v>163</v>
      </c>
      <c r="B57" s="58"/>
      <c r="C57" s="58"/>
      <c r="D57" s="58"/>
      <c r="E57" s="58"/>
      <c r="F57" s="58"/>
      <c r="G57" s="58"/>
      <c r="H57" s="59"/>
    </row>
    <row r="58" spans="1:8" x14ac:dyDescent="0.2">
      <c r="A58" s="62" t="s">
        <v>54</v>
      </c>
      <c r="B58" s="63"/>
      <c r="C58" s="57" t="s">
        <v>60</v>
      </c>
      <c r="D58" s="58"/>
      <c r="E58" s="58"/>
      <c r="F58" s="58"/>
      <c r="G58" s="59"/>
      <c r="H58" s="60" t="s">
        <v>59</v>
      </c>
    </row>
    <row r="59" spans="1:8" ht="22.5" x14ac:dyDescent="0.2">
      <c r="A59" s="64"/>
      <c r="B59" s="65"/>
      <c r="C59" s="9" t="s">
        <v>55</v>
      </c>
      <c r="D59" s="9" t="s">
        <v>125</v>
      </c>
      <c r="E59" s="9" t="s">
        <v>56</v>
      </c>
      <c r="F59" s="9" t="s">
        <v>57</v>
      </c>
      <c r="G59" s="9" t="s">
        <v>58</v>
      </c>
      <c r="H59" s="61"/>
    </row>
    <row r="60" spans="1:8" x14ac:dyDescent="0.2">
      <c r="A60" s="66"/>
      <c r="B60" s="67"/>
      <c r="C60" s="10">
        <v>1</v>
      </c>
      <c r="D60" s="10">
        <v>2</v>
      </c>
      <c r="E60" s="10" t="s">
        <v>126</v>
      </c>
      <c r="F60" s="10">
        <v>4</v>
      </c>
      <c r="G60" s="10">
        <v>5</v>
      </c>
      <c r="H60" s="10" t="s">
        <v>127</v>
      </c>
    </row>
    <row r="61" spans="1:8" x14ac:dyDescent="0.2">
      <c r="A61" s="28"/>
      <c r="B61" s="29"/>
      <c r="C61" s="33"/>
      <c r="D61" s="33"/>
      <c r="E61" s="33"/>
      <c r="F61" s="33"/>
      <c r="G61" s="33"/>
      <c r="H61" s="33"/>
    </row>
    <row r="62" spans="1:8" ht="22.5" x14ac:dyDescent="0.2">
      <c r="A62" s="4"/>
      <c r="B62" s="31" t="s">
        <v>13</v>
      </c>
      <c r="C62" s="34">
        <v>0</v>
      </c>
      <c r="D62" s="34">
        <v>0</v>
      </c>
      <c r="E62" s="34">
        <f>C62+D62</f>
        <v>0</v>
      </c>
      <c r="F62" s="34">
        <v>0</v>
      </c>
      <c r="G62" s="34">
        <v>0</v>
      </c>
      <c r="H62" s="34">
        <f>E62-F62</f>
        <v>0</v>
      </c>
    </row>
    <row r="63" spans="1:8" x14ac:dyDescent="0.2">
      <c r="A63" s="4"/>
      <c r="B63" s="31"/>
      <c r="C63" s="34"/>
      <c r="D63" s="34"/>
      <c r="E63" s="34"/>
      <c r="F63" s="34"/>
      <c r="G63" s="34"/>
      <c r="H63" s="34"/>
    </row>
    <row r="64" spans="1:8" x14ac:dyDescent="0.2">
      <c r="A64" s="4"/>
      <c r="B64" s="31" t="s">
        <v>12</v>
      </c>
      <c r="C64" s="34">
        <v>0</v>
      </c>
      <c r="D64" s="34">
        <v>0</v>
      </c>
      <c r="E64" s="34">
        <f>C64+D64</f>
        <v>0</v>
      </c>
      <c r="F64" s="34">
        <v>0</v>
      </c>
      <c r="G64" s="34">
        <v>0</v>
      </c>
      <c r="H64" s="34">
        <f>E64-F64</f>
        <v>0</v>
      </c>
    </row>
    <row r="65" spans="1:8" x14ac:dyDescent="0.2">
      <c r="A65" s="4"/>
      <c r="B65" s="31"/>
      <c r="C65" s="34"/>
      <c r="D65" s="34"/>
      <c r="E65" s="34"/>
      <c r="F65" s="34"/>
      <c r="G65" s="34"/>
      <c r="H65" s="34"/>
    </row>
    <row r="66" spans="1:8" ht="22.5" x14ac:dyDescent="0.2">
      <c r="A66" s="4"/>
      <c r="B66" s="31" t="s">
        <v>14</v>
      </c>
      <c r="C66" s="34">
        <v>0</v>
      </c>
      <c r="D66" s="34">
        <v>0</v>
      </c>
      <c r="E66" s="34">
        <f>C66+D66</f>
        <v>0</v>
      </c>
      <c r="F66" s="34">
        <v>0</v>
      </c>
      <c r="G66" s="34">
        <v>0</v>
      </c>
      <c r="H66" s="34">
        <f>E66-F66</f>
        <v>0</v>
      </c>
    </row>
    <row r="67" spans="1:8" x14ac:dyDescent="0.2">
      <c r="A67" s="4"/>
      <c r="B67" s="31"/>
      <c r="C67" s="34"/>
      <c r="D67" s="34"/>
      <c r="E67" s="34"/>
      <c r="F67" s="34"/>
      <c r="G67" s="34"/>
      <c r="H67" s="34"/>
    </row>
    <row r="68" spans="1:8" ht="22.5" x14ac:dyDescent="0.2">
      <c r="A68" s="4"/>
      <c r="B68" s="31" t="s">
        <v>26</v>
      </c>
      <c r="C68" s="34">
        <v>0</v>
      </c>
      <c r="D68" s="34">
        <v>0</v>
      </c>
      <c r="E68" s="34">
        <f>C68+D68</f>
        <v>0</v>
      </c>
      <c r="F68" s="34">
        <v>0</v>
      </c>
      <c r="G68" s="34">
        <v>0</v>
      </c>
      <c r="H68" s="34">
        <f>E68-F68</f>
        <v>0</v>
      </c>
    </row>
    <row r="69" spans="1:8" x14ac:dyDescent="0.2">
      <c r="A69" s="4"/>
      <c r="B69" s="31"/>
      <c r="C69" s="34"/>
      <c r="D69" s="34"/>
      <c r="E69" s="34"/>
      <c r="F69" s="34"/>
      <c r="G69" s="34"/>
      <c r="H69" s="34"/>
    </row>
    <row r="70" spans="1:8" ht="22.5" x14ac:dyDescent="0.2">
      <c r="A70" s="4"/>
      <c r="B70" s="31" t="s">
        <v>27</v>
      </c>
      <c r="C70" s="34">
        <v>0</v>
      </c>
      <c r="D70" s="34">
        <v>0</v>
      </c>
      <c r="E70" s="34">
        <f>C70+D70</f>
        <v>0</v>
      </c>
      <c r="F70" s="34">
        <v>0</v>
      </c>
      <c r="G70" s="34">
        <v>0</v>
      </c>
      <c r="H70" s="34">
        <f>E70-F70</f>
        <v>0</v>
      </c>
    </row>
    <row r="71" spans="1:8" x14ac:dyDescent="0.2">
      <c r="A71" s="4"/>
      <c r="B71" s="31"/>
      <c r="C71" s="34"/>
      <c r="D71" s="34"/>
      <c r="E71" s="34"/>
      <c r="F71" s="34"/>
      <c r="G71" s="34"/>
      <c r="H71" s="34"/>
    </row>
    <row r="72" spans="1:8" ht="22.5" x14ac:dyDescent="0.2">
      <c r="A72" s="4"/>
      <c r="B72" s="31" t="s">
        <v>34</v>
      </c>
      <c r="C72" s="34">
        <v>0</v>
      </c>
      <c r="D72" s="34">
        <v>0</v>
      </c>
      <c r="E72" s="34">
        <f>C72+D72</f>
        <v>0</v>
      </c>
      <c r="F72" s="34">
        <v>0</v>
      </c>
      <c r="G72" s="34">
        <v>0</v>
      </c>
      <c r="H72" s="34">
        <f>E72-F72</f>
        <v>0</v>
      </c>
    </row>
    <row r="73" spans="1:8" x14ac:dyDescent="0.2">
      <c r="A73" s="4"/>
      <c r="B73" s="31"/>
      <c r="C73" s="34"/>
      <c r="D73" s="34"/>
      <c r="E73" s="34"/>
      <c r="F73" s="34"/>
      <c r="G73" s="34"/>
      <c r="H73" s="34"/>
    </row>
    <row r="74" spans="1:8" x14ac:dyDescent="0.2">
      <c r="A74" s="4"/>
      <c r="B74" s="31" t="s">
        <v>15</v>
      </c>
      <c r="C74" s="34">
        <v>0</v>
      </c>
      <c r="D74" s="34">
        <v>0</v>
      </c>
      <c r="E74" s="34">
        <f>C74+D74</f>
        <v>0</v>
      </c>
      <c r="F74" s="34">
        <v>0</v>
      </c>
      <c r="G74" s="34">
        <v>0</v>
      </c>
      <c r="H74" s="34">
        <f>E74-F74</f>
        <v>0</v>
      </c>
    </row>
    <row r="75" spans="1:8" x14ac:dyDescent="0.2">
      <c r="A75" s="30"/>
      <c r="B75" s="32"/>
      <c r="C75" s="35"/>
      <c r="D75" s="35"/>
      <c r="E75" s="35"/>
      <c r="F75" s="35"/>
      <c r="G75" s="35"/>
      <c r="H75" s="35"/>
    </row>
    <row r="76" spans="1:8" x14ac:dyDescent="0.2">
      <c r="A76" s="26"/>
      <c r="B76" s="47" t="s">
        <v>53</v>
      </c>
      <c r="C76" s="23">
        <f t="shared" ref="C76:H76" si="53">SUM(C62:C74)</f>
        <v>0</v>
      </c>
      <c r="D76" s="23">
        <f t="shared" si="53"/>
        <v>0</v>
      </c>
      <c r="E76" s="23">
        <f t="shared" si="53"/>
        <v>0</v>
      </c>
      <c r="F76" s="23">
        <f t="shared" si="53"/>
        <v>0</v>
      </c>
      <c r="G76" s="23">
        <f t="shared" si="53"/>
        <v>0</v>
      </c>
      <c r="H76" s="23">
        <f t="shared" si="53"/>
        <v>0</v>
      </c>
    </row>
    <row r="77" spans="1:8" ht="12" x14ac:dyDescent="0.2">
      <c r="A77" s="54" t="s">
        <v>165</v>
      </c>
    </row>
  </sheetData>
  <sheetProtection formatCells="0" formatColumns="0" formatRows="0" insertRows="0" deleteRows="0" autoFilter="0"/>
  <mergeCells count="12">
    <mergeCell ref="A57:H57"/>
    <mergeCell ref="A58:B60"/>
    <mergeCell ref="C58:G58"/>
    <mergeCell ref="H58:H59"/>
    <mergeCell ref="C45:G45"/>
    <mergeCell ref="H45:H46"/>
    <mergeCell ref="A1:H1"/>
    <mergeCell ref="A3:B5"/>
    <mergeCell ref="A43:H43"/>
    <mergeCell ref="A45:B47"/>
    <mergeCell ref="C3:G3"/>
    <mergeCell ref="H3:H4"/>
  </mergeCells>
  <printOptions horizontalCentered="1"/>
  <pageMargins left="1.0900000000000001" right="0.70866141732283472" top="0.74803149606299213" bottom="0.74803149606299213" header="0.31496062992125984" footer="0.31496062992125984"/>
  <pageSetup scale="8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tabSelected="1" workbookViewId="0">
      <selection activeCell="A43" sqref="A1:H43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7" t="s">
        <v>164</v>
      </c>
      <c r="B1" s="58"/>
      <c r="C1" s="58"/>
      <c r="D1" s="58"/>
      <c r="E1" s="58"/>
      <c r="F1" s="58"/>
      <c r="G1" s="58"/>
      <c r="H1" s="59"/>
    </row>
    <row r="2" spans="1:8" x14ac:dyDescent="0.2">
      <c r="A2" s="62" t="s">
        <v>54</v>
      </c>
      <c r="B2" s="63"/>
      <c r="C2" s="57" t="s">
        <v>60</v>
      </c>
      <c r="D2" s="58"/>
      <c r="E2" s="58"/>
      <c r="F2" s="58"/>
      <c r="G2" s="59"/>
      <c r="H2" s="60" t="s">
        <v>59</v>
      </c>
    </row>
    <row r="3" spans="1:8" ht="24.95" customHeight="1" x14ac:dyDescent="0.2">
      <c r="A3" s="64"/>
      <c r="B3" s="65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1"/>
    </row>
    <row r="4" spans="1:8" x14ac:dyDescent="0.2">
      <c r="A4" s="66"/>
      <c r="B4" s="67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70346986.700000003</v>
      </c>
      <c r="D6" s="15">
        <f t="shared" si="0"/>
        <v>-1488872.63</v>
      </c>
      <c r="E6" s="15">
        <f t="shared" si="0"/>
        <v>68858114.070000008</v>
      </c>
      <c r="F6" s="15">
        <f t="shared" si="0"/>
        <v>38333144.689999998</v>
      </c>
      <c r="G6" s="15">
        <f t="shared" si="0"/>
        <v>36208971.93</v>
      </c>
      <c r="H6" s="15">
        <f t="shared" si="0"/>
        <v>30524969.380000003</v>
      </c>
    </row>
    <row r="7" spans="1:8" x14ac:dyDescent="0.2">
      <c r="A7" s="38"/>
      <c r="B7" s="42" t="s">
        <v>42</v>
      </c>
      <c r="C7" s="15">
        <v>2032855.71</v>
      </c>
      <c r="D7" s="15">
        <v>-8677.8799999999992</v>
      </c>
      <c r="E7" s="15">
        <f>C7+D7</f>
        <v>2024177.83</v>
      </c>
      <c r="F7" s="15">
        <v>893161.73</v>
      </c>
      <c r="G7" s="15">
        <v>886961.73</v>
      </c>
      <c r="H7" s="15">
        <f>E7-F7</f>
        <v>1131016.1000000001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28753527.690000001</v>
      </c>
      <c r="D9" s="15">
        <v>-403517.98</v>
      </c>
      <c r="E9" s="15">
        <f t="shared" si="1"/>
        <v>28350009.710000001</v>
      </c>
      <c r="F9" s="15">
        <v>19076500.149999999</v>
      </c>
      <c r="G9" s="15">
        <v>17725575.890000001</v>
      </c>
      <c r="H9" s="15">
        <f t="shared" si="2"/>
        <v>9273509.5600000024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15669254.17</v>
      </c>
      <c r="D11" s="15">
        <v>-3019179.18</v>
      </c>
      <c r="E11" s="15">
        <f t="shared" si="1"/>
        <v>12650074.99</v>
      </c>
      <c r="F11" s="15">
        <v>8235091.1299999999</v>
      </c>
      <c r="G11" s="15">
        <v>8089734.2800000003</v>
      </c>
      <c r="H11" s="15">
        <f t="shared" si="2"/>
        <v>4414983.8600000003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18485477.43</v>
      </c>
      <c r="D13" s="15">
        <v>1138234.82</v>
      </c>
      <c r="E13" s="15">
        <f t="shared" si="1"/>
        <v>19623712.25</v>
      </c>
      <c r="F13" s="15">
        <v>7240669.25</v>
      </c>
      <c r="G13" s="15">
        <v>7063123.8899999997</v>
      </c>
      <c r="H13" s="15">
        <f t="shared" si="2"/>
        <v>12383043</v>
      </c>
    </row>
    <row r="14" spans="1:8" x14ac:dyDescent="0.2">
      <c r="A14" s="38"/>
      <c r="B14" s="42" t="s">
        <v>19</v>
      </c>
      <c r="C14" s="15">
        <v>5405871.7000000002</v>
      </c>
      <c r="D14" s="15">
        <v>804267.59</v>
      </c>
      <c r="E14" s="15">
        <f t="shared" si="1"/>
        <v>6210139.29</v>
      </c>
      <c r="F14" s="15">
        <v>2887722.43</v>
      </c>
      <c r="G14" s="15">
        <v>2443576.14</v>
      </c>
      <c r="H14" s="15">
        <f t="shared" si="2"/>
        <v>3322416.86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100395843.40999998</v>
      </c>
      <c r="D16" s="15">
        <f t="shared" si="3"/>
        <v>49017357.510000005</v>
      </c>
      <c r="E16" s="15">
        <f t="shared" si="3"/>
        <v>149413200.92000002</v>
      </c>
      <c r="F16" s="15">
        <f t="shared" si="3"/>
        <v>94108790.5</v>
      </c>
      <c r="G16" s="15">
        <f t="shared" si="3"/>
        <v>88637864.620000005</v>
      </c>
      <c r="H16" s="15">
        <f t="shared" si="3"/>
        <v>55304410.420000009</v>
      </c>
    </row>
    <row r="17" spans="1:8" x14ac:dyDescent="0.2">
      <c r="A17" s="38"/>
      <c r="B17" s="42" t="s">
        <v>45</v>
      </c>
      <c r="C17" s="15">
        <v>825472.03</v>
      </c>
      <c r="D17" s="15">
        <v>16691.05</v>
      </c>
      <c r="E17" s="15">
        <f>C17+D17</f>
        <v>842163.08000000007</v>
      </c>
      <c r="F17" s="15">
        <v>375760.02</v>
      </c>
      <c r="G17" s="15">
        <v>367120.16</v>
      </c>
      <c r="H17" s="15">
        <f t="shared" ref="H17:H23" si="4">E17-F17</f>
        <v>466403.06000000006</v>
      </c>
    </row>
    <row r="18" spans="1:8" x14ac:dyDescent="0.2">
      <c r="A18" s="38"/>
      <c r="B18" s="42" t="s">
        <v>28</v>
      </c>
      <c r="C18" s="15">
        <v>86085356.379999995</v>
      </c>
      <c r="D18" s="15">
        <v>49667663.270000003</v>
      </c>
      <c r="E18" s="15">
        <f t="shared" ref="E18:E23" si="5">C18+D18</f>
        <v>135753019.65000001</v>
      </c>
      <c r="F18" s="15">
        <v>87866070.25</v>
      </c>
      <c r="G18" s="15">
        <v>82457037.689999998</v>
      </c>
      <c r="H18" s="15">
        <f t="shared" si="4"/>
        <v>47886949.400000006</v>
      </c>
    </row>
    <row r="19" spans="1:8" x14ac:dyDescent="0.2">
      <c r="A19" s="38"/>
      <c r="B19" s="42" t="s">
        <v>21</v>
      </c>
      <c r="C19" s="15">
        <v>271874.07</v>
      </c>
      <c r="D19" s="15">
        <v>44624.84</v>
      </c>
      <c r="E19" s="15">
        <f t="shared" si="5"/>
        <v>316498.91000000003</v>
      </c>
      <c r="F19" s="15">
        <v>156735.87</v>
      </c>
      <c r="G19" s="15">
        <v>147017.82999999999</v>
      </c>
      <c r="H19" s="15">
        <f t="shared" si="4"/>
        <v>159763.04000000004</v>
      </c>
    </row>
    <row r="20" spans="1:8" x14ac:dyDescent="0.2">
      <c r="A20" s="38"/>
      <c r="B20" s="42" t="s">
        <v>46</v>
      </c>
      <c r="C20" s="15">
        <v>3000092.49</v>
      </c>
      <c r="D20" s="15">
        <v>424516.59</v>
      </c>
      <c r="E20" s="15">
        <f t="shared" si="5"/>
        <v>3424609.08</v>
      </c>
      <c r="F20" s="15">
        <v>1465940.47</v>
      </c>
      <c r="G20" s="15">
        <v>1451427.15</v>
      </c>
      <c r="H20" s="15">
        <f t="shared" si="4"/>
        <v>1958668.61</v>
      </c>
    </row>
    <row r="21" spans="1:8" x14ac:dyDescent="0.2">
      <c r="A21" s="38"/>
      <c r="B21" s="42" t="s">
        <v>47</v>
      </c>
      <c r="C21" s="15">
        <v>3526810.85</v>
      </c>
      <c r="D21" s="15">
        <v>-1573304.46</v>
      </c>
      <c r="E21" s="15">
        <f t="shared" si="5"/>
        <v>1953506.3900000001</v>
      </c>
      <c r="F21" s="15">
        <v>875278.23</v>
      </c>
      <c r="G21" s="15">
        <v>863556.23</v>
      </c>
      <c r="H21" s="15">
        <f t="shared" si="4"/>
        <v>1078228.1600000001</v>
      </c>
    </row>
    <row r="22" spans="1:8" x14ac:dyDescent="0.2">
      <c r="A22" s="38"/>
      <c r="B22" s="42" t="s">
        <v>48</v>
      </c>
      <c r="C22" s="15">
        <v>6000000</v>
      </c>
      <c r="D22" s="15">
        <v>247200</v>
      </c>
      <c r="E22" s="15">
        <f t="shared" si="5"/>
        <v>6247200</v>
      </c>
      <c r="F22" s="15">
        <v>3123600</v>
      </c>
      <c r="G22" s="15">
        <v>3123600</v>
      </c>
      <c r="H22" s="15">
        <f t="shared" si="4"/>
        <v>3123600</v>
      </c>
    </row>
    <row r="23" spans="1:8" x14ac:dyDescent="0.2">
      <c r="A23" s="38"/>
      <c r="B23" s="42" t="s">
        <v>4</v>
      </c>
      <c r="C23" s="15">
        <v>686237.59</v>
      </c>
      <c r="D23" s="15">
        <v>189966.22</v>
      </c>
      <c r="E23" s="15">
        <f t="shared" si="5"/>
        <v>876203.80999999994</v>
      </c>
      <c r="F23" s="15">
        <v>245405.66</v>
      </c>
      <c r="G23" s="15">
        <v>228105.56</v>
      </c>
      <c r="H23" s="15">
        <f t="shared" si="4"/>
        <v>630798.14999999991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1199610.58</v>
      </c>
      <c r="D25" s="15">
        <f t="shared" si="6"/>
        <v>-21199.75</v>
      </c>
      <c r="E25" s="15">
        <f t="shared" si="6"/>
        <v>1178410.83</v>
      </c>
      <c r="F25" s="15">
        <f t="shared" si="6"/>
        <v>452074.58</v>
      </c>
      <c r="G25" s="15">
        <f t="shared" si="6"/>
        <v>440373.98</v>
      </c>
      <c r="H25" s="15">
        <f t="shared" si="6"/>
        <v>726336.25</v>
      </c>
    </row>
    <row r="26" spans="1:8" x14ac:dyDescent="0.2">
      <c r="A26" s="38"/>
      <c r="B26" s="42" t="s">
        <v>29</v>
      </c>
      <c r="C26" s="15">
        <v>1199610.58</v>
      </c>
      <c r="D26" s="15">
        <v>-21199.75</v>
      </c>
      <c r="E26" s="15">
        <f>C26+D26</f>
        <v>1178410.83</v>
      </c>
      <c r="F26" s="15">
        <v>452074.58</v>
      </c>
      <c r="G26" s="15">
        <v>440373.98</v>
      </c>
      <c r="H26" s="15">
        <f t="shared" ref="H26:H34" si="7">E26-F26</f>
        <v>726336.25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3">
        <f t="shared" ref="C42:H42" si="12">SUM(C36+C25+C16+C6)</f>
        <v>171942440.69</v>
      </c>
      <c r="D42" s="23">
        <f t="shared" si="12"/>
        <v>47507285.130000003</v>
      </c>
      <c r="E42" s="23">
        <f t="shared" si="12"/>
        <v>219449725.82000005</v>
      </c>
      <c r="F42" s="23">
        <f t="shared" si="12"/>
        <v>132894009.77</v>
      </c>
      <c r="G42" s="23">
        <f t="shared" si="12"/>
        <v>125287210.53</v>
      </c>
      <c r="H42" s="23">
        <f t="shared" si="12"/>
        <v>86555716.050000012</v>
      </c>
    </row>
    <row r="43" spans="1:8" ht="12" x14ac:dyDescent="0.2">
      <c r="A43" s="52" t="s">
        <v>165</v>
      </c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1.1399999999999999" right="0.70866141732283472" top="0.74803149606299213" bottom="0.74803149606299213" header="0.31496062992125984" footer="0.31496062992125984"/>
  <pageSetup scale="8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2021-07-29T16:27:48Z</cp:lastPrinted>
  <dcterms:created xsi:type="dcterms:W3CDTF">2014-02-10T03:37:14Z</dcterms:created>
  <dcterms:modified xsi:type="dcterms:W3CDTF">2021-07-29T16:30:53Z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